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65" yWindow="345" windowWidth="20580" windowHeight="10260"/>
  </bookViews>
  <sheets>
    <sheet name="Приложение 5" sheetId="1" r:id="rId1"/>
  </sheets>
  <definedNames>
    <definedName name="_xlnm.Print_Area" localSheetId="0">'Приложение 5'!$A$4:$G$33</definedName>
  </definedNames>
  <calcPr calcId="145621"/>
</workbook>
</file>

<file path=xl/calcChain.xml><?xml version="1.0" encoding="utf-8"?>
<calcChain xmlns="http://schemas.openxmlformats.org/spreadsheetml/2006/main">
  <c r="F7" i="1" l="1"/>
  <c r="F32" i="1" l="1"/>
  <c r="F9" i="1"/>
  <c r="F11" i="1" l="1"/>
  <c r="F30" i="1"/>
  <c r="F31" i="1"/>
  <c r="F26" i="1"/>
  <c r="F23" i="1"/>
  <c r="F14" i="1" l="1"/>
  <c r="F5" i="1" l="1"/>
  <c r="F29" i="1"/>
  <c r="C29" i="1"/>
  <c r="C5" i="1" s="1"/>
</calcChain>
</file>

<file path=xl/sharedStrings.xml><?xml version="1.0" encoding="utf-8"?>
<sst xmlns="http://schemas.openxmlformats.org/spreadsheetml/2006/main" count="78" uniqueCount="77">
  <si>
    <t>Операционный офис "Калужский" ТКБ БАНК ПАО</t>
  </si>
  <si>
    <t>Операционный офис "Обнинский" ТКБ БАНК ПАО</t>
  </si>
  <si>
    <t>Операционный офис "Воронежский" ТКБ БАНК ПАО</t>
  </si>
  <si>
    <t>Операционный офис "Белгородский" ТКБ БАНК ПАО</t>
  </si>
  <si>
    <t>Операционный офис "Брянский" ТКБ БАНК ПАО</t>
  </si>
  <si>
    <t>Операционный офис "Рязанский" ТКБ БАНК ПАО</t>
  </si>
  <si>
    <t>Операционный офис "Ярославский" ТКБ БАНК ПАО</t>
  </si>
  <si>
    <t>Операционный офис "Рыбинский" ТКБ БАНК ПАО</t>
  </si>
  <si>
    <t>Операционный офис  "Пермский" ТКБ БАНК ПАО</t>
  </si>
  <si>
    <t>Операционный офис "Добрянский" ТКБ БАНК ПАО</t>
  </si>
  <si>
    <t>Операционный офис "Кунгурский" ТКБ БАНК ПАО</t>
  </si>
  <si>
    <t>Операционный офис  "Соликамский" ТКБ БАНК ПАО</t>
  </si>
  <si>
    <t>Операционный офис "Красновишерский" ТКБ БАНК ПАО</t>
  </si>
  <si>
    <t>Операционный офис "Краснокамский" ТКБ БАНК ПАО</t>
  </si>
  <si>
    <t>Операционный офис "Сыктывкарский" ТКБ БАНК ПАО</t>
  </si>
  <si>
    <t>Операционный офис "Краснодарский" ТКБ БАНК ПАО</t>
  </si>
  <si>
    <t>Операционный офис  "Лабинский" ТКБ БАНК ПАО</t>
  </si>
  <si>
    <t>Операционный офис "Ростовский" ТКБ БАНК ПАО</t>
  </si>
  <si>
    <t>Операционный офис "Екатеринбургский" ТКБ БАНК ПАО</t>
  </si>
  <si>
    <t>Операционный офис "Тюменский" ТКБ БАНК ПАО</t>
  </si>
  <si>
    <t>Операционный офис "Новосибирский" ТКБ БАНК ПАО</t>
  </si>
  <si>
    <t>Операционный офис "Алтайский" ТКБ БАНК ПАО</t>
  </si>
  <si>
    <t>Операционный офис "Нижегородский" ТКБ БАНК ПАО</t>
  </si>
  <si>
    <t>Операционный офис "Санкт-Петербургский" ТКБ БАНК ПАО</t>
  </si>
  <si>
    <t>Операционный офис "Калининградский" ТКБ БАНК ПАО</t>
  </si>
  <si>
    <t>Операционный офис "Хабаровский" ТКБ БАНК ПАО</t>
  </si>
  <si>
    <t>Операционный офис "Самарский" ТКБ БАНК ПАО, Операционный офис "Самарский №1" ТКБ БАНК ПАО</t>
  </si>
  <si>
    <t>Хабаровск ИТБ</t>
  </si>
  <si>
    <t>ИТОГО по ТКБ</t>
  </si>
  <si>
    <t>248600, г. Калуга, ул. Кропоткина, д. 2</t>
  </si>
  <si>
    <t>249034, Калужская обл., г. Обнинск, ул. Гагарина, д. 13</t>
  </si>
  <si>
    <t>394018, г. Воронеж, ул. Кирова, д. 6а</t>
  </si>
  <si>
    <t>308015, Белгородская область, г. Белгород, бульвар Народный, д. 111</t>
  </si>
  <si>
    <t>241050, г. Брянск, Советский район, улица Пролетарская, д. 1</t>
  </si>
  <si>
    <t>390046, г. Рязань, ул. Есенина, д. 110</t>
  </si>
  <si>
    <t>150014, г. Ярославль, ул. Чайковского , д. 26</t>
  </si>
  <si>
    <t>152903, Ярославская область, г. Рыбинск, ул. Крестовая, д. 120</t>
  </si>
  <si>
    <t>443090, г. Самара, ул. Стара Загора, д. 52</t>
  </si>
  <si>
    <t>614000, г. Пермь, ул. Сибирская, д. 2</t>
  </si>
  <si>
    <t>618740, Пермский край, Добрянский район, Добрянское городское поселение, город Добрянка, ул. Советская, дом 68, офис № 4</t>
  </si>
  <si>
    <t>617471, Пермский край, г. Кунгур, ул. Свердлова, д. 70</t>
  </si>
  <si>
    <t>618551, Пермский край, г. Соликамск, ул. Калийная, д 130, офис №102 (1 этаж, БЦ «Премиум Сити», пристрой)</t>
  </si>
  <si>
    <t>618590, Пермский край, г. Красновишерск, ул. Советская, д. 21</t>
  </si>
  <si>
    <t>617060, Пермский край, г. Краснокамск, ул.  Школьная, д. 14</t>
  </si>
  <si>
    <t>167000, Республика Коми, г. Сыктывкар, ул. Интернациональная, д. 152</t>
  </si>
  <si>
    <t>350000, г. Краснодар, Западный округ, ул. им. Фрунзе, д. 169</t>
  </si>
  <si>
    <t>352500, Российская Федерация, Краснодарский край, г. Лабинск, ул. Красная, д. 25/1</t>
  </si>
  <si>
    <t>344019, г. Ростов-на-Дону, ул. Советская, д. 22/2</t>
  </si>
  <si>
    <t>620014, г. Екатеринбург, ул. Чернышевского, д. 16</t>
  </si>
  <si>
    <t>625048, Тюменская область, г. Тюмень, ул. Малыгина, д. 4</t>
  </si>
  <si>
    <t>630007, г. Новосибирск, ул. Коммунистическая, д. 35</t>
  </si>
  <si>
    <t>656002, Алтайский край,  г. Барнаул, проспект Ленина, д. 103а/ул. Профинтерна, д. 39</t>
  </si>
  <si>
    <t>603005, г. Нижний Новгород, Нижегородский район, ул. Ульянова, д. 31, пом. П3</t>
  </si>
  <si>
    <t>191119, г. Санкт-Петербург, ул. Звенигородская, д. 22</t>
  </si>
  <si>
    <t>236022, Калининградская область,  г. Калининград, проспект Мира, д. 72-72 "А"</t>
  </si>
  <si>
    <t>680000, г. Хабаровск, ул. Комсомольская, д.102</t>
  </si>
  <si>
    <t>адрес ВСП Банка</t>
  </si>
  <si>
    <t>Наименование ВСП</t>
  </si>
  <si>
    <t>Приложение №5 к Тендерной документации №257-05/02/21</t>
  </si>
  <si>
    <t>Детальные требования к товарам представлены в Конкурсном задании</t>
  </si>
  <si>
    <t>Заполнению подлежат только выделенные серым цветом ячейки.</t>
  </si>
  <si>
    <t>дата "___"_____________ 2021 г.</t>
  </si>
  <si>
    <t>Руководитель_______________________</t>
  </si>
  <si>
    <t>МП</t>
  </si>
  <si>
    <t>Предоставляется на конкурс в электронном виде в формате Excel и отсканированная версия документа с подписью и печатью.</t>
  </si>
  <si>
    <t>Операционный офис "Хабаровский" ИТБ БАНК АО</t>
  </si>
  <si>
    <t>Стоимость итого за объем (п. 1) в случае доставки с указанного адреса в Москву, руб.</t>
  </si>
  <si>
    <t>Стоимость итого за объем (п. 1) в случае доставки с указанного адреса в Кинешму, руб.</t>
  </si>
  <si>
    <t>Стоимость итого за объем (п. 2) в случае доставки с указанного адреса в Москву, руб.</t>
  </si>
  <si>
    <r>
      <t>1.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Arial"/>
        <family val="2"/>
        <charset val="204"/>
      </rPr>
      <t xml:space="preserve">Ориентировочно в кг планируемые к передаче  архивные документы предыдущих лет </t>
    </r>
    <r>
      <rPr>
        <sz val="12"/>
        <color rgb="FFFF0000"/>
        <rFont val="Arial"/>
        <family val="2"/>
        <charset val="204"/>
      </rPr>
      <t xml:space="preserve">(ЕДИНОВРЕМЕННАЯ РАЗОВАЯ ОТПРАВКА «от двери до двери») </t>
    </r>
  </si>
  <si>
    <r>
      <t>2.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Arial"/>
        <family val="2"/>
        <charset val="204"/>
      </rPr>
      <t>Ориентировочно в кг планируемые к передаче документы, формируемые ежемесячно (с учетом сдачи кассовых документов в конце года)</t>
    </r>
    <r>
      <rPr>
        <sz val="12"/>
        <color rgb="FFFF0000"/>
        <rFont val="Arial"/>
        <family val="2"/>
        <charset val="204"/>
      </rPr>
      <t xml:space="preserve"> (РЕГУЛЯРНАЯ ЕЖЕМЕСЯЧНАЯ ОТПРАВКА)</t>
    </r>
  </si>
  <si>
    <t>Стоимость итого за объем (п. 2) в случае доставки с указанного адреса в Кинешму, руб.</t>
  </si>
  <si>
    <t>3. Стоимость доставки 10 кг архивных документов с указанного адреса в Москву, руб.</t>
  </si>
  <si>
    <t>Стоимость доставки 10 кг архивных документов с указанного адреса в Кинешму, руб.</t>
  </si>
  <si>
    <t>ЕДИНОВРЕМЕННАЯ РАЗОВАЯ ОТПРАВКА «от двери до двери»</t>
  </si>
  <si>
    <t>РЕГУЛЯРНАЯ ЕЖЕМЕСЯЧНАЯ ОТПРАВКА</t>
  </si>
  <si>
    <t>ТАРИФЫ ЗА 10 КГ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</si>
</sst>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7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1F497D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sz val="10.1"/>
      <name val="Arial"/>
      <family val="2"/>
      <charset val="204"/>
    </font>
    <font>
      <sz val="10.1"/>
      <color rgb="FF000000"/>
      <name val="Arial"/>
      <family val="2"/>
      <charset val="204"/>
    </font>
    <font>
      <sz val="10"/>
      <name val="Arial"/>
      <family val="2"/>
      <charset val="204"/>
    </font>
    <font>
      <sz val="12"/>
      <color rgb="FFFF0000"/>
      <name val="Arial"/>
      <family val="2"/>
      <charset val="204"/>
    </font>
    <font>
      <b/>
      <sz val="13"/>
      <name val="Calibri"/>
      <family val="2"/>
      <charset val="204"/>
      <scheme val="minor"/>
    </font>
    <font>
      <sz val="12"/>
      <name val="Calibri"/>
      <family val="2"/>
      <charset val="204"/>
    </font>
    <font>
      <b/>
      <i/>
      <sz val="11"/>
      <color indexed="10"/>
      <name val="Calibri"/>
      <family val="2"/>
      <charset val="204"/>
    </font>
    <font>
      <sz val="15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35">
    <xf numFmtId="0" fontId="0" fillId="0" borderId="0" xfId="0"/>
    <xf numFmtId="0" fontId="0" fillId="0" borderId="0" xfId="0" applyAlignment="1">
      <alignment wrapText="1"/>
    </xf>
    <xf numFmtId="0" fontId="4" fillId="2" borderId="1" xfId="1" applyFont="1" applyFill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5" fillId="0" borderId="0" xfId="0" applyFont="1" applyAlignment="1">
      <alignment horizontal="left" vertical="center" indent="5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3" fontId="0" fillId="0" borderId="1" xfId="0" applyNumberFormat="1" applyBorder="1" applyAlignment="1">
      <alignment horizontal="center" wrapText="1"/>
    </xf>
    <xf numFmtId="0" fontId="0" fillId="2" borderId="0" xfId="0" applyFill="1"/>
    <xf numFmtId="0" fontId="6" fillId="0" borderId="0" xfId="0" applyFont="1"/>
    <xf numFmtId="0" fontId="7" fillId="3" borderId="1" xfId="0" applyFont="1" applyFill="1" applyBorder="1" applyAlignment="1">
      <alignment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3" fontId="0" fillId="2" borderId="1" xfId="0" applyNumberFormat="1" applyFill="1" applyBorder="1" applyAlignment="1">
      <alignment horizontal="center" wrapText="1"/>
    </xf>
    <xf numFmtId="0" fontId="8" fillId="2" borderId="1" xfId="1" applyFont="1" applyFill="1" applyBorder="1" applyAlignment="1">
      <alignment vertical="top" wrapText="1"/>
    </xf>
    <xf numFmtId="0" fontId="4" fillId="2" borderId="1" xfId="1" applyFont="1" applyFill="1" applyBorder="1" applyAlignment="1">
      <alignment horizontal="left" wrapText="1"/>
    </xf>
    <xf numFmtId="0" fontId="9" fillId="2" borderId="1" xfId="1" applyFont="1" applyFill="1" applyBorder="1" applyAlignment="1">
      <alignment vertical="top" wrapText="1"/>
    </xf>
    <xf numFmtId="0" fontId="10" fillId="2" borderId="1" xfId="0" applyFont="1" applyFill="1" applyBorder="1" applyAlignment="1">
      <alignment horizontal="left" vertical="top" wrapText="1"/>
    </xf>
    <xf numFmtId="0" fontId="12" fillId="0" borderId="0" xfId="0" applyFont="1" applyFill="1" applyBorder="1" applyAlignment="1"/>
    <xf numFmtId="0" fontId="13" fillId="5" borderId="0" xfId="0" applyFont="1" applyFill="1" applyBorder="1" applyAlignment="1">
      <alignment horizontal="left" wrapText="1"/>
    </xf>
    <xf numFmtId="0" fontId="13" fillId="0" borderId="0" xfId="0" applyFont="1" applyAlignment="1">
      <alignment horizontal="left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 wrapText="1"/>
    </xf>
    <xf numFmtId="0" fontId="14" fillId="0" borderId="0" xfId="0" applyFont="1" applyAlignment="1">
      <alignment wrapText="1"/>
    </xf>
    <xf numFmtId="0" fontId="13" fillId="5" borderId="0" xfId="0" applyFont="1" applyFill="1" applyBorder="1" applyAlignment="1">
      <alignment horizontal="left" wrapText="1"/>
    </xf>
    <xf numFmtId="0" fontId="14" fillId="0" borderId="0" xfId="0" applyFont="1" applyAlignment="1">
      <alignment wrapText="1"/>
    </xf>
    <xf numFmtId="0" fontId="13" fillId="5" borderId="0" xfId="0" applyFont="1" applyFill="1" applyBorder="1" applyAlignment="1">
      <alignment horizontal="left" wrapText="1"/>
    </xf>
    <xf numFmtId="0" fontId="14" fillId="0" borderId="0" xfId="0" applyFont="1" applyAlignment="1">
      <alignment wrapText="1"/>
    </xf>
    <xf numFmtId="4" fontId="7" fillId="3" borderId="1" xfId="0" applyNumberFormat="1" applyFont="1" applyFill="1" applyBorder="1" applyAlignment="1">
      <alignment horizontal="center" vertical="center" wrapText="1"/>
    </xf>
    <xf numFmtId="4" fontId="0" fillId="4" borderId="1" xfId="0" applyNumberFormat="1" applyFill="1" applyBorder="1" applyAlignment="1">
      <alignment horizontal="center" wrapText="1"/>
    </xf>
    <xf numFmtId="4" fontId="0" fillId="4" borderId="1" xfId="0" applyNumberFormat="1" applyFont="1" applyFill="1" applyBorder="1" applyAlignment="1">
      <alignment horizontal="center" wrapText="1"/>
    </xf>
    <xf numFmtId="4" fontId="7" fillId="3" borderId="1" xfId="0" applyNumberFormat="1" applyFont="1" applyFill="1" applyBorder="1" applyAlignment="1">
      <alignment vertical="center" wrapText="1"/>
    </xf>
    <xf numFmtId="0" fontId="15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/>
    </xf>
  </cellXfs>
  <cellStyles count="3">
    <cellStyle name="Обычный" xfId="0" builtinId="0"/>
    <cellStyle name="Обычный 10" xfId="2"/>
    <cellStyle name="Обычный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tabSelected="1" topLeftCell="D1" zoomScale="60" zoomScaleNormal="60" workbookViewId="0">
      <selection activeCell="I3" sqref="I3:J3"/>
    </sheetView>
  </sheetViews>
  <sheetFormatPr defaultRowHeight="15" x14ac:dyDescent="0.25"/>
  <cols>
    <col min="1" max="1" width="47.5703125" customWidth="1"/>
    <col min="2" max="2" width="50.5703125" customWidth="1"/>
    <col min="3" max="3" width="45.28515625" style="6" customWidth="1"/>
    <col min="4" max="4" width="29.140625" style="6" customWidth="1"/>
    <col min="5" max="5" width="31" style="6" customWidth="1"/>
    <col min="6" max="6" width="49" style="1" customWidth="1"/>
    <col min="7" max="8" width="34" customWidth="1"/>
    <col min="9" max="10" width="31.85546875" customWidth="1"/>
  </cols>
  <sheetData>
    <row r="1" spans="1:10" ht="17.25" x14ac:dyDescent="0.3">
      <c r="F1" s="19"/>
      <c r="I1" s="19" t="s">
        <v>58</v>
      </c>
    </row>
    <row r="2" spans="1:10" ht="17.25" x14ac:dyDescent="0.3">
      <c r="F2" s="19"/>
    </row>
    <row r="3" spans="1:10" ht="19.5" x14ac:dyDescent="0.3">
      <c r="C3" s="33" t="s">
        <v>74</v>
      </c>
      <c r="D3" s="33"/>
      <c r="E3" s="33"/>
      <c r="F3" s="33" t="s">
        <v>75</v>
      </c>
      <c r="G3" s="33"/>
      <c r="H3" s="33"/>
      <c r="I3" s="34" t="s">
        <v>76</v>
      </c>
      <c r="J3" s="34"/>
    </row>
    <row r="4" spans="1:10" ht="107.25" customHeight="1" x14ac:dyDescent="0.25">
      <c r="A4" s="3" t="s">
        <v>57</v>
      </c>
      <c r="B4" s="3" t="s">
        <v>56</v>
      </c>
      <c r="C4" s="5" t="s">
        <v>69</v>
      </c>
      <c r="D4" s="5" t="s">
        <v>66</v>
      </c>
      <c r="E4" s="5" t="s">
        <v>67</v>
      </c>
      <c r="F4" s="5" t="s">
        <v>70</v>
      </c>
      <c r="G4" s="5" t="s">
        <v>68</v>
      </c>
      <c r="H4" s="5" t="s">
        <v>71</v>
      </c>
      <c r="I4" s="5" t="s">
        <v>72</v>
      </c>
      <c r="J4" s="5" t="s">
        <v>73</v>
      </c>
    </row>
    <row r="5" spans="1:10" s="9" customFormat="1" ht="15.75" x14ac:dyDescent="0.25">
      <c r="A5" s="10" t="s">
        <v>28</v>
      </c>
      <c r="B5" s="10"/>
      <c r="C5" s="11">
        <f>SUM(C6:C32)</f>
        <v>107750</v>
      </c>
      <c r="D5" s="29"/>
      <c r="E5" s="29"/>
      <c r="F5" s="11">
        <f>SUM(F6:F32)</f>
        <v>1067.3</v>
      </c>
      <c r="G5" s="29"/>
      <c r="H5" s="29"/>
      <c r="I5" s="29"/>
      <c r="J5" s="29"/>
    </row>
    <row r="6" spans="1:10" x14ac:dyDescent="0.25">
      <c r="A6" s="2" t="s">
        <v>0</v>
      </c>
      <c r="B6" s="15" t="s">
        <v>29</v>
      </c>
      <c r="C6" s="14">
        <v>0</v>
      </c>
      <c r="D6" s="30"/>
      <c r="E6" s="30"/>
      <c r="F6" s="14">
        <v>15.8</v>
      </c>
      <c r="G6" s="30"/>
      <c r="H6" s="30"/>
      <c r="I6" s="30"/>
      <c r="J6" s="30"/>
    </row>
    <row r="7" spans="1:10" ht="30" x14ac:dyDescent="0.25">
      <c r="A7" s="2" t="s">
        <v>1</v>
      </c>
      <c r="B7" s="16" t="s">
        <v>30</v>
      </c>
      <c r="C7" s="14">
        <v>300</v>
      </c>
      <c r="D7" s="31"/>
      <c r="E7" s="31"/>
      <c r="F7" s="14">
        <f>720/12</f>
        <v>60</v>
      </c>
      <c r="G7" s="31"/>
      <c r="H7" s="31"/>
      <c r="I7" s="31"/>
      <c r="J7" s="31"/>
    </row>
    <row r="8" spans="1:10" ht="30" x14ac:dyDescent="0.25">
      <c r="A8" s="2" t="s">
        <v>2</v>
      </c>
      <c r="B8" s="15" t="s">
        <v>31</v>
      </c>
      <c r="C8" s="14">
        <v>3000</v>
      </c>
      <c r="D8" s="31"/>
      <c r="E8" s="31"/>
      <c r="F8" s="14">
        <v>30</v>
      </c>
      <c r="G8" s="31"/>
      <c r="H8" s="31"/>
      <c r="I8" s="31"/>
      <c r="J8" s="31"/>
    </row>
    <row r="9" spans="1:10" ht="30" x14ac:dyDescent="0.25">
      <c r="A9" s="2" t="s">
        <v>3</v>
      </c>
      <c r="B9" s="15" t="s">
        <v>32</v>
      </c>
      <c r="C9" s="7">
        <v>1300</v>
      </c>
      <c r="D9" s="31"/>
      <c r="E9" s="31"/>
      <c r="F9" s="7">
        <f>50+70/12</f>
        <v>55.833333333333336</v>
      </c>
      <c r="G9" s="31"/>
      <c r="H9" s="31"/>
      <c r="I9" s="31"/>
      <c r="J9" s="31"/>
    </row>
    <row r="10" spans="1:10" ht="25.5" x14ac:dyDescent="0.25">
      <c r="A10" s="2" t="s">
        <v>4</v>
      </c>
      <c r="B10" s="15" t="s">
        <v>33</v>
      </c>
      <c r="C10" s="14">
        <v>7000</v>
      </c>
      <c r="D10" s="31"/>
      <c r="E10" s="31"/>
      <c r="F10" s="14">
        <v>100</v>
      </c>
      <c r="G10" s="31"/>
      <c r="H10" s="31"/>
      <c r="I10" s="31"/>
      <c r="J10" s="31"/>
    </row>
    <row r="11" spans="1:10" x14ac:dyDescent="0.25">
      <c r="A11" s="2" t="s">
        <v>5</v>
      </c>
      <c r="B11" s="15" t="s">
        <v>34</v>
      </c>
      <c r="C11" s="7">
        <v>3000</v>
      </c>
      <c r="D11" s="31"/>
      <c r="E11" s="31"/>
      <c r="F11" s="7">
        <f>50+120/12</f>
        <v>60</v>
      </c>
      <c r="G11" s="31"/>
      <c r="H11" s="31"/>
      <c r="I11" s="31"/>
      <c r="J11" s="31"/>
    </row>
    <row r="12" spans="1:10" ht="30" x14ac:dyDescent="0.25">
      <c r="A12" s="2" t="s">
        <v>6</v>
      </c>
      <c r="B12" s="15" t="s">
        <v>35</v>
      </c>
      <c r="C12" s="7">
        <v>0</v>
      </c>
      <c r="D12" s="30"/>
      <c r="E12" s="30"/>
      <c r="F12" s="7">
        <v>0</v>
      </c>
      <c r="G12" s="30"/>
      <c r="H12" s="30"/>
      <c r="I12" s="30"/>
      <c r="J12" s="30"/>
    </row>
    <row r="13" spans="1:10" ht="25.5" x14ac:dyDescent="0.25">
      <c r="A13" s="2" t="s">
        <v>7</v>
      </c>
      <c r="B13" s="15" t="s">
        <v>36</v>
      </c>
      <c r="C13" s="7">
        <v>500</v>
      </c>
      <c r="D13" s="31"/>
      <c r="E13" s="31"/>
      <c r="F13" s="7">
        <v>10</v>
      </c>
      <c r="G13" s="31"/>
      <c r="H13" s="31"/>
      <c r="I13" s="31"/>
      <c r="J13" s="31"/>
    </row>
    <row r="14" spans="1:10" ht="45" x14ac:dyDescent="0.25">
      <c r="A14" s="2" t="s">
        <v>26</v>
      </c>
      <c r="B14" s="15" t="s">
        <v>37</v>
      </c>
      <c r="C14" s="7">
        <v>1130</v>
      </c>
      <c r="D14" s="31"/>
      <c r="E14" s="31"/>
      <c r="F14" s="14">
        <f>(100+(180/12))</f>
        <v>115</v>
      </c>
      <c r="G14" s="31"/>
      <c r="H14" s="31"/>
      <c r="I14" s="31"/>
      <c r="J14" s="31"/>
    </row>
    <row r="15" spans="1:10" x14ac:dyDescent="0.25">
      <c r="A15" s="2" t="s">
        <v>8</v>
      </c>
      <c r="B15" s="15" t="s">
        <v>38</v>
      </c>
      <c r="C15" s="14">
        <v>29370</v>
      </c>
      <c r="D15" s="31"/>
      <c r="E15" s="31"/>
      <c r="F15" s="12">
        <v>89</v>
      </c>
      <c r="G15" s="31"/>
      <c r="H15" s="31"/>
      <c r="I15" s="31"/>
      <c r="J15" s="31"/>
    </row>
    <row r="16" spans="1:10" s="8" customFormat="1" ht="38.25" x14ac:dyDescent="0.25">
      <c r="A16" s="2" t="s">
        <v>9</v>
      </c>
      <c r="B16" s="15" t="s">
        <v>39</v>
      </c>
      <c r="C16" s="14">
        <v>0</v>
      </c>
      <c r="D16" s="30"/>
      <c r="E16" s="30"/>
      <c r="F16" s="13">
        <v>24</v>
      </c>
      <c r="G16" s="30"/>
      <c r="H16" s="30"/>
      <c r="I16" s="30"/>
      <c r="J16" s="30"/>
    </row>
    <row r="17" spans="1:10" s="8" customFormat="1" ht="30" x14ac:dyDescent="0.25">
      <c r="A17" s="2" t="s">
        <v>10</v>
      </c>
      <c r="B17" s="16" t="s">
        <v>40</v>
      </c>
      <c r="C17" s="14">
        <v>0</v>
      </c>
      <c r="D17" s="30"/>
      <c r="E17" s="30"/>
      <c r="F17" s="13">
        <v>9</v>
      </c>
      <c r="G17" s="30"/>
      <c r="H17" s="30"/>
      <c r="I17" s="30"/>
      <c r="J17" s="30"/>
    </row>
    <row r="18" spans="1:10" s="8" customFormat="1" ht="45" x14ac:dyDescent="0.25">
      <c r="A18" s="2" t="s">
        <v>11</v>
      </c>
      <c r="B18" s="16" t="s">
        <v>41</v>
      </c>
      <c r="C18" s="14">
        <v>0</v>
      </c>
      <c r="D18" s="30"/>
      <c r="E18" s="30"/>
      <c r="F18" s="13">
        <v>13</v>
      </c>
      <c r="G18" s="30"/>
      <c r="H18" s="30"/>
      <c r="I18" s="30"/>
      <c r="J18" s="30"/>
    </row>
    <row r="19" spans="1:10" s="8" customFormat="1" ht="30" x14ac:dyDescent="0.25">
      <c r="A19" s="2" t="s">
        <v>12</v>
      </c>
      <c r="B19" s="16" t="s">
        <v>42</v>
      </c>
      <c r="C19" s="14">
        <v>0</v>
      </c>
      <c r="D19" s="30"/>
      <c r="E19" s="30"/>
      <c r="F19" s="13">
        <v>11</v>
      </c>
      <c r="G19" s="30"/>
      <c r="H19" s="30"/>
      <c r="I19" s="30"/>
      <c r="J19" s="30"/>
    </row>
    <row r="20" spans="1:10" s="8" customFormat="1" ht="30" x14ac:dyDescent="0.25">
      <c r="A20" s="2" t="s">
        <v>13</v>
      </c>
      <c r="B20" s="16" t="s">
        <v>43</v>
      </c>
      <c r="C20" s="14">
        <v>0</v>
      </c>
      <c r="D20" s="30"/>
      <c r="E20" s="30"/>
      <c r="F20" s="13">
        <v>20</v>
      </c>
      <c r="G20" s="30"/>
      <c r="H20" s="30"/>
      <c r="I20" s="30"/>
      <c r="J20" s="30"/>
    </row>
    <row r="21" spans="1:10" ht="30" x14ac:dyDescent="0.25">
      <c r="A21" s="2" t="s">
        <v>14</v>
      </c>
      <c r="B21" s="17" t="s">
        <v>44</v>
      </c>
      <c r="C21" s="14">
        <v>8500</v>
      </c>
      <c r="D21" s="31"/>
      <c r="E21" s="31"/>
      <c r="F21" s="7">
        <v>23</v>
      </c>
      <c r="G21" s="31"/>
      <c r="H21" s="31"/>
      <c r="I21" s="31"/>
      <c r="J21" s="31"/>
    </row>
    <row r="22" spans="1:10" ht="30" x14ac:dyDescent="0.25">
      <c r="A22" s="2" t="s">
        <v>15</v>
      </c>
      <c r="B22" s="18" t="s">
        <v>45</v>
      </c>
      <c r="C22" s="7">
        <v>3500</v>
      </c>
      <c r="D22" s="31"/>
      <c r="E22" s="31"/>
      <c r="F22" s="14">
        <v>30</v>
      </c>
      <c r="G22" s="31"/>
      <c r="H22" s="31"/>
      <c r="I22" s="31"/>
      <c r="J22" s="31"/>
    </row>
    <row r="23" spans="1:10" ht="25.5" x14ac:dyDescent="0.25">
      <c r="A23" s="2" t="s">
        <v>16</v>
      </c>
      <c r="B23" s="15" t="s">
        <v>46</v>
      </c>
      <c r="C23" s="7">
        <v>150</v>
      </c>
      <c r="D23" s="31"/>
      <c r="E23" s="31"/>
      <c r="F23" s="7">
        <f>24/12+5</f>
        <v>7</v>
      </c>
      <c r="G23" s="31"/>
      <c r="H23" s="31"/>
      <c r="I23" s="31"/>
      <c r="J23" s="31"/>
    </row>
    <row r="24" spans="1:10" x14ac:dyDescent="0.25">
      <c r="A24" s="2" t="s">
        <v>17</v>
      </c>
      <c r="B24" s="15" t="s">
        <v>47</v>
      </c>
      <c r="C24" s="7">
        <v>1500</v>
      </c>
      <c r="D24" s="31"/>
      <c r="E24" s="31"/>
      <c r="F24" s="7">
        <v>15</v>
      </c>
      <c r="G24" s="31"/>
      <c r="H24" s="31"/>
      <c r="I24" s="31"/>
      <c r="J24" s="31"/>
    </row>
    <row r="25" spans="1:10" ht="30" x14ac:dyDescent="0.25">
      <c r="A25" s="2" t="s">
        <v>18</v>
      </c>
      <c r="B25" s="15" t="s">
        <v>48</v>
      </c>
      <c r="C25" s="14">
        <v>11500</v>
      </c>
      <c r="D25" s="31"/>
      <c r="E25" s="31"/>
      <c r="F25" s="14">
        <v>50</v>
      </c>
      <c r="G25" s="31"/>
      <c r="H25" s="31"/>
      <c r="I25" s="31"/>
      <c r="J25" s="31"/>
    </row>
    <row r="26" spans="1:10" ht="25.5" x14ac:dyDescent="0.25">
      <c r="A26" s="2" t="s">
        <v>19</v>
      </c>
      <c r="B26" s="15" t="s">
        <v>49</v>
      </c>
      <c r="C26" s="7">
        <v>2900</v>
      </c>
      <c r="D26" s="31"/>
      <c r="E26" s="31"/>
      <c r="F26" s="7">
        <f>20+(70/12)</f>
        <v>25.833333333333332</v>
      </c>
      <c r="G26" s="31"/>
      <c r="H26" s="31"/>
      <c r="I26" s="31"/>
      <c r="J26" s="31"/>
    </row>
    <row r="27" spans="1:10" ht="30" x14ac:dyDescent="0.25">
      <c r="A27" s="2" t="s">
        <v>20</v>
      </c>
      <c r="B27" s="15" t="s">
        <v>50</v>
      </c>
      <c r="C27" s="7">
        <v>3400</v>
      </c>
      <c r="D27" s="31"/>
      <c r="E27" s="31"/>
      <c r="F27" s="7">
        <v>50</v>
      </c>
      <c r="G27" s="31"/>
      <c r="H27" s="31"/>
      <c r="I27" s="31"/>
      <c r="J27" s="31"/>
    </row>
    <row r="28" spans="1:10" ht="25.5" x14ac:dyDescent="0.25">
      <c r="A28" s="2" t="s">
        <v>21</v>
      </c>
      <c r="B28" s="15" t="s">
        <v>51</v>
      </c>
      <c r="C28" s="14">
        <v>600</v>
      </c>
      <c r="D28" s="31"/>
      <c r="E28" s="31"/>
      <c r="F28" s="7">
        <v>83</v>
      </c>
      <c r="G28" s="31"/>
      <c r="H28" s="31"/>
      <c r="I28" s="31"/>
      <c r="J28" s="31"/>
    </row>
    <row r="29" spans="1:10" ht="30" x14ac:dyDescent="0.25">
      <c r="A29" s="2" t="s">
        <v>22</v>
      </c>
      <c r="B29" s="15" t="s">
        <v>52</v>
      </c>
      <c r="C29" s="7">
        <f>(600+150)*4.8</f>
        <v>3600</v>
      </c>
      <c r="D29" s="31"/>
      <c r="E29" s="31"/>
      <c r="F29" s="7">
        <f>(600/12)+(150/12)</f>
        <v>62.5</v>
      </c>
      <c r="G29" s="31"/>
      <c r="H29" s="31"/>
      <c r="I29" s="31"/>
      <c r="J29" s="31"/>
    </row>
    <row r="30" spans="1:10" ht="30" x14ac:dyDescent="0.25">
      <c r="A30" s="2" t="s">
        <v>23</v>
      </c>
      <c r="B30" s="15" t="s">
        <v>53</v>
      </c>
      <c r="C30" s="14">
        <v>25000</v>
      </c>
      <c r="D30" s="31"/>
      <c r="E30" s="31"/>
      <c r="F30" s="7">
        <f>12+(450/12)</f>
        <v>49.5</v>
      </c>
      <c r="G30" s="31"/>
      <c r="H30" s="31"/>
      <c r="I30" s="31"/>
      <c r="J30" s="31"/>
    </row>
    <row r="31" spans="1:10" ht="30" x14ac:dyDescent="0.25">
      <c r="A31" s="2" t="s">
        <v>24</v>
      </c>
      <c r="B31" s="15" t="s">
        <v>54</v>
      </c>
      <c r="C31" s="7">
        <v>100</v>
      </c>
      <c r="D31" s="31"/>
      <c r="E31" s="31"/>
      <c r="F31" s="7">
        <f>130/12+15</f>
        <v>25.833333333333336</v>
      </c>
      <c r="G31" s="31"/>
      <c r="H31" s="31"/>
      <c r="I31" s="31"/>
      <c r="J31" s="31"/>
    </row>
    <row r="32" spans="1:10" ht="30" x14ac:dyDescent="0.25">
      <c r="A32" s="2" t="s">
        <v>25</v>
      </c>
      <c r="B32" s="15" t="s">
        <v>55</v>
      </c>
      <c r="C32" s="7">
        <v>1400</v>
      </c>
      <c r="D32" s="31"/>
      <c r="E32" s="31"/>
      <c r="F32" s="7">
        <f>20+8+5</f>
        <v>33</v>
      </c>
      <c r="G32" s="31"/>
      <c r="H32" s="31"/>
      <c r="I32" s="31"/>
      <c r="J32" s="31"/>
    </row>
    <row r="33" spans="1:10" s="9" customFormat="1" ht="15.75" x14ac:dyDescent="0.25">
      <c r="A33" s="10" t="s">
        <v>27</v>
      </c>
      <c r="B33" s="10"/>
      <c r="C33" s="11">
        <v>2900</v>
      </c>
      <c r="D33" s="32"/>
      <c r="E33" s="32"/>
      <c r="F33" s="10"/>
      <c r="G33" s="32"/>
      <c r="H33" s="32"/>
      <c r="I33" s="32"/>
      <c r="J33" s="32"/>
    </row>
    <row r="34" spans="1:10" x14ac:dyDescent="0.25">
      <c r="A34" s="2" t="s">
        <v>65</v>
      </c>
      <c r="B34" s="15" t="s">
        <v>55</v>
      </c>
      <c r="C34" s="7">
        <v>2900</v>
      </c>
      <c r="D34" s="31"/>
      <c r="E34" s="31"/>
      <c r="F34" s="7">
        <v>0</v>
      </c>
      <c r="G34" s="31"/>
      <c r="H34" s="31"/>
      <c r="I34" s="31"/>
      <c r="J34" s="31"/>
    </row>
    <row r="35" spans="1:10" x14ac:dyDescent="0.25">
      <c r="A35" s="4"/>
      <c r="B35" s="4"/>
    </row>
    <row r="36" spans="1:10" x14ac:dyDescent="0.25">
      <c r="A36" s="4"/>
      <c r="B36" s="4"/>
      <c r="C36" s="4"/>
      <c r="D36" s="4"/>
      <c r="E36" s="4"/>
    </row>
    <row r="37" spans="1:10" ht="15.75" x14ac:dyDescent="0.25">
      <c r="A37" s="27" t="s">
        <v>59</v>
      </c>
      <c r="B37" s="27"/>
      <c r="C37" s="27"/>
      <c r="D37" s="27"/>
      <c r="E37" s="27"/>
      <c r="F37" s="27"/>
      <c r="G37" s="27"/>
      <c r="H37" s="27"/>
    </row>
    <row r="38" spans="1:10" ht="15.75" x14ac:dyDescent="0.25">
      <c r="A38" s="27" t="s">
        <v>60</v>
      </c>
      <c r="B38" s="27"/>
      <c r="C38" s="27"/>
      <c r="D38" s="27"/>
      <c r="E38" s="27"/>
      <c r="F38" s="20"/>
      <c r="G38" s="20"/>
      <c r="H38" s="20"/>
      <c r="I38" s="25"/>
      <c r="J38" s="25"/>
    </row>
    <row r="39" spans="1:10" ht="15.75" x14ac:dyDescent="0.25">
      <c r="A39" s="21" t="s">
        <v>61</v>
      </c>
      <c r="B39" s="21"/>
      <c r="C39" s="21"/>
      <c r="D39" s="21"/>
      <c r="E39" s="22"/>
      <c r="F39" s="22"/>
      <c r="G39" s="22"/>
      <c r="H39" s="22"/>
      <c r="I39" s="22"/>
      <c r="J39" s="22"/>
    </row>
    <row r="40" spans="1:10" x14ac:dyDescent="0.25">
      <c r="C40"/>
      <c r="D40"/>
      <c r="E40"/>
      <c r="F40"/>
    </row>
    <row r="41" spans="1:10" x14ac:dyDescent="0.25">
      <c r="C41"/>
      <c r="D41"/>
      <c r="E41"/>
      <c r="F41"/>
    </row>
    <row r="42" spans="1:10" ht="15.75" x14ac:dyDescent="0.25">
      <c r="A42" s="21" t="s">
        <v>62</v>
      </c>
      <c r="B42" s="21"/>
      <c r="C42" s="21"/>
      <c r="D42" s="21"/>
      <c r="E42" s="23" t="s">
        <v>63</v>
      </c>
      <c r="F42" s="23"/>
      <c r="G42" s="22"/>
      <c r="H42" s="22"/>
      <c r="I42" s="22"/>
      <c r="J42" s="22"/>
    </row>
    <row r="43" spans="1:10" ht="15.75" x14ac:dyDescent="0.25">
      <c r="A43" s="21"/>
      <c r="B43" s="21"/>
      <c r="C43" s="21"/>
      <c r="D43" s="21"/>
      <c r="E43" s="22"/>
      <c r="F43" s="22"/>
      <c r="G43" s="22"/>
      <c r="H43" s="22"/>
      <c r="I43" s="22"/>
      <c r="J43" s="22"/>
    </row>
    <row r="44" spans="1:10" ht="15.75" x14ac:dyDescent="0.25">
      <c r="A44" s="21"/>
      <c r="B44" s="21"/>
      <c r="C44" s="21"/>
      <c r="D44" s="21"/>
      <c r="E44" s="23"/>
      <c r="F44" s="23"/>
      <c r="G44" s="23"/>
      <c r="H44" s="23"/>
      <c r="I44" s="23"/>
      <c r="J44" s="23"/>
    </row>
    <row r="45" spans="1:10" x14ac:dyDescent="0.25">
      <c r="A45" s="28" t="s">
        <v>64</v>
      </c>
      <c r="B45" s="28"/>
      <c r="C45" s="28"/>
      <c r="D45" s="28"/>
      <c r="E45" s="28"/>
      <c r="F45" s="24"/>
      <c r="G45" s="24"/>
      <c r="H45" s="24"/>
      <c r="I45" s="26"/>
      <c r="J45" s="26"/>
    </row>
    <row r="46" spans="1:10" x14ac:dyDescent="0.25">
      <c r="A46" s="28"/>
      <c r="B46" s="28"/>
      <c r="C46" s="28"/>
      <c r="D46" s="28"/>
      <c r="E46" s="28"/>
      <c r="F46" s="24"/>
      <c r="G46" s="24"/>
      <c r="H46" s="24"/>
      <c r="I46" s="26"/>
      <c r="J46" s="26"/>
    </row>
  </sheetData>
  <mergeCells count="6">
    <mergeCell ref="I3:J3"/>
    <mergeCell ref="A37:H37"/>
    <mergeCell ref="A38:E38"/>
    <mergeCell ref="A45:E46"/>
    <mergeCell ref="C3:E3"/>
    <mergeCell ref="F3:H3"/>
  </mergeCells>
  <pageMargins left="0.19685039370078741" right="0.19685039370078741" top="0.19685039370078741" bottom="0.19685039370078741" header="0.31496062992125984" footer="0.31496062992125984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5</vt:lpstr>
      <vt:lpstr>'Приложение 5'!Область_печати</vt:lpstr>
    </vt:vector>
  </TitlesOfParts>
  <Company>TCB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Сидорец Анастасия Михайловна</cp:lastModifiedBy>
  <cp:lastPrinted>2020-10-26T12:59:45Z</cp:lastPrinted>
  <dcterms:created xsi:type="dcterms:W3CDTF">2020-10-23T11:06:38Z</dcterms:created>
  <dcterms:modified xsi:type="dcterms:W3CDTF">2021-02-11T12:31:08Z</dcterms:modified>
</cp:coreProperties>
</file>