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9020" windowHeight="11892"/>
  </bookViews>
  <sheets>
    <sheet name="Итог new" sheetId="4" r:id="rId1"/>
    <sheet name="old" sheetId="5" state="hidden" r:id="rId2"/>
    <sheet name="Резервные поставщики" sheetId="6" state="hidden" r:id="rId3"/>
  </sheets>
  <definedNames>
    <definedName name="_ftn4" localSheetId="0">'Итог new'!#REF!</definedName>
    <definedName name="_ftn5" localSheetId="0">'Итог new'!#REF!</definedName>
    <definedName name="_ftn6" localSheetId="0">'Итог new'!#REF!</definedName>
    <definedName name="_ftnref1" localSheetId="0">'Итог new'!#REF!</definedName>
    <definedName name="_ftnref2" localSheetId="0">'Итог new'!#REF!</definedName>
    <definedName name="_ftnref3" localSheetId="0">'Итог new'!#REF!</definedName>
    <definedName name="_ftnref4" localSheetId="0">'Итог new'!#REF!</definedName>
    <definedName name="_ftnref5" localSheetId="0">'Итог new'!$C$61</definedName>
    <definedName name="_ftnref6" localSheetId="0">'Итог new'!#REF!</definedName>
    <definedName name="_Ref347333599" localSheetId="0">'Итог new'!#REF!</definedName>
    <definedName name="_xlnm._FilterDatabase" localSheetId="0" hidden="1">'Итог new'!#REF!</definedName>
  </definedNames>
  <calcPr calcId="145621"/>
</workbook>
</file>

<file path=xl/calcChain.xml><?xml version="1.0" encoding="utf-8"?>
<calcChain xmlns="http://schemas.openxmlformats.org/spreadsheetml/2006/main">
  <c r="G140" i="4" l="1"/>
  <c r="G134" i="4"/>
  <c r="G125" i="4" s="1"/>
  <c r="G116" i="4" s="1"/>
  <c r="C140" i="4"/>
  <c r="C134" i="4"/>
  <c r="C125" i="4" s="1"/>
  <c r="C116" i="4" l="1"/>
  <c r="C11" i="4"/>
  <c r="O48" i="6" l="1"/>
  <c r="N289" i="6"/>
  <c r="M289" i="6"/>
  <c r="L289" i="6"/>
  <c r="K289" i="6"/>
  <c r="J289" i="6"/>
  <c r="I289" i="6"/>
  <c r="H289" i="6"/>
  <c r="G289" i="6"/>
  <c r="N288" i="6"/>
  <c r="M288" i="6"/>
  <c r="L288" i="6"/>
  <c r="K288" i="6"/>
  <c r="J288" i="6"/>
  <c r="I288" i="6"/>
  <c r="H288" i="6"/>
  <c r="G288" i="6"/>
  <c r="N287" i="6"/>
  <c r="M287" i="6"/>
  <c r="L287" i="6"/>
  <c r="K287" i="6"/>
  <c r="J287" i="6"/>
  <c r="I287" i="6"/>
  <c r="H287" i="6"/>
  <c r="G287" i="6"/>
  <c r="N286" i="6"/>
  <c r="M286" i="6"/>
  <c r="L286" i="6"/>
  <c r="K286" i="6"/>
  <c r="J286" i="6"/>
  <c r="I286" i="6"/>
  <c r="H286" i="6"/>
  <c r="G286" i="6"/>
  <c r="N285" i="6"/>
  <c r="M285" i="6"/>
  <c r="L285" i="6"/>
  <c r="K285" i="6"/>
  <c r="J285" i="6"/>
  <c r="I285" i="6"/>
  <c r="H285" i="6"/>
  <c r="G285" i="6"/>
  <c r="N284" i="6"/>
  <c r="M284" i="6"/>
  <c r="L284" i="6"/>
  <c r="K284" i="6"/>
  <c r="J284" i="6"/>
  <c r="I284" i="6"/>
  <c r="H284" i="6"/>
  <c r="G284" i="6"/>
  <c r="N283" i="6"/>
  <c r="M283" i="6"/>
  <c r="L283" i="6"/>
  <c r="K283" i="6"/>
  <c r="J283" i="6"/>
  <c r="I283" i="6"/>
  <c r="H283" i="6"/>
  <c r="G283" i="6"/>
  <c r="N282" i="6"/>
  <c r="M282" i="6"/>
  <c r="L282" i="6"/>
  <c r="K282" i="6"/>
  <c r="J282" i="6"/>
  <c r="I282" i="6"/>
  <c r="H282" i="6"/>
  <c r="G282" i="6"/>
  <c r="N281" i="6"/>
  <c r="M281" i="6"/>
  <c r="L281" i="6"/>
  <c r="K281" i="6"/>
  <c r="J281" i="6"/>
  <c r="I281" i="6"/>
  <c r="H281" i="6"/>
  <c r="G281" i="6"/>
  <c r="AN280" i="6"/>
  <c r="AM280" i="6"/>
  <c r="AL280" i="6"/>
  <c r="AK280" i="6"/>
  <c r="AJ280" i="6"/>
  <c r="AI280" i="6"/>
  <c r="AH280" i="6"/>
  <c r="AG280" i="6"/>
  <c r="AF280" i="6"/>
  <c r="AR280" i="6" s="1"/>
  <c r="F280" i="6" s="1"/>
  <c r="AE280" i="6"/>
  <c r="AQ280" i="6" s="1"/>
  <c r="E280" i="6" s="1"/>
  <c r="AD280" i="6"/>
  <c r="AP280" i="6" s="1"/>
  <c r="D280" i="6" s="1"/>
  <c r="AC280" i="6"/>
  <c r="AO280" i="6" s="1"/>
  <c r="C280" i="6" s="1"/>
  <c r="N280" i="6"/>
  <c r="M280" i="6"/>
  <c r="L280" i="6"/>
  <c r="K280" i="6"/>
  <c r="J280" i="6"/>
  <c r="I280" i="6"/>
  <c r="H280" i="6"/>
  <c r="G280" i="6"/>
  <c r="AB279" i="6"/>
  <c r="AA279" i="6"/>
  <c r="Z279" i="6"/>
  <c r="Y279" i="6"/>
  <c r="X279" i="6"/>
  <c r="W279" i="6"/>
  <c r="U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N278" i="6"/>
  <c r="M278" i="6"/>
  <c r="L278" i="6"/>
  <c r="K278" i="6"/>
  <c r="J278" i="6"/>
  <c r="I278" i="6"/>
  <c r="H278" i="6"/>
  <c r="G278" i="6"/>
  <c r="N277" i="6"/>
  <c r="M277" i="6"/>
  <c r="L277" i="6"/>
  <c r="K277" i="6"/>
  <c r="J277" i="6"/>
  <c r="I277" i="6"/>
  <c r="H277" i="6"/>
  <c r="G277" i="6"/>
  <c r="N276" i="6"/>
  <c r="M276" i="6"/>
  <c r="L276" i="6"/>
  <c r="K276" i="6"/>
  <c r="J276" i="6"/>
  <c r="I276" i="6"/>
  <c r="H276" i="6"/>
  <c r="G276" i="6"/>
  <c r="N275" i="6"/>
  <c r="M275" i="6"/>
  <c r="L275" i="6"/>
  <c r="K275" i="6"/>
  <c r="J275" i="6"/>
  <c r="I275" i="6"/>
  <c r="H275" i="6"/>
  <c r="G275" i="6"/>
  <c r="N274" i="6"/>
  <c r="M274" i="6"/>
  <c r="L274" i="6"/>
  <c r="K274" i="6"/>
  <c r="J274" i="6"/>
  <c r="I274" i="6"/>
  <c r="H274" i="6"/>
  <c r="G274" i="6"/>
  <c r="N273" i="6"/>
  <c r="M273" i="6"/>
  <c r="L273" i="6"/>
  <c r="K273" i="6"/>
  <c r="J273" i="6"/>
  <c r="I273" i="6"/>
  <c r="H273" i="6"/>
  <c r="G273" i="6"/>
  <c r="N272" i="6"/>
  <c r="M272" i="6"/>
  <c r="L272" i="6"/>
  <c r="K272" i="6"/>
  <c r="J272" i="6"/>
  <c r="I272" i="6"/>
  <c r="H272" i="6"/>
  <c r="G272" i="6"/>
  <c r="N271" i="6"/>
  <c r="M271" i="6"/>
  <c r="L271" i="6"/>
  <c r="K271" i="6"/>
  <c r="J271" i="6"/>
  <c r="I271" i="6"/>
  <c r="H271" i="6"/>
  <c r="G271" i="6"/>
  <c r="N270" i="6"/>
  <c r="M270" i="6"/>
  <c r="L270" i="6"/>
  <c r="K270" i="6"/>
  <c r="J270" i="6"/>
  <c r="I270" i="6"/>
  <c r="H270" i="6"/>
  <c r="G270" i="6"/>
  <c r="AN269" i="6"/>
  <c r="AM269" i="6"/>
  <c r="AL269" i="6"/>
  <c r="AK269" i="6"/>
  <c r="AJ269" i="6"/>
  <c r="AI269" i="6"/>
  <c r="AH269" i="6"/>
  <c r="AG269" i="6"/>
  <c r="AF269" i="6"/>
  <c r="AR269" i="6" s="1"/>
  <c r="F269" i="6" s="1"/>
  <c r="AE269" i="6"/>
  <c r="AQ269" i="6" s="1"/>
  <c r="E269" i="6" s="1"/>
  <c r="AD269" i="6"/>
  <c r="AP269" i="6" s="1"/>
  <c r="D269" i="6" s="1"/>
  <c r="AC269" i="6"/>
  <c r="AO269" i="6" s="1"/>
  <c r="C269" i="6" s="1"/>
  <c r="N269" i="6"/>
  <c r="M269" i="6"/>
  <c r="L269" i="6"/>
  <c r="K269" i="6"/>
  <c r="J269" i="6"/>
  <c r="I269" i="6"/>
  <c r="H269" i="6"/>
  <c r="G269" i="6"/>
  <c r="AB268" i="6"/>
  <c r="AA268" i="6"/>
  <c r="Z268" i="6"/>
  <c r="Y268" i="6"/>
  <c r="X268" i="6"/>
  <c r="W268" i="6"/>
  <c r="U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N267" i="6"/>
  <c r="M267" i="6"/>
  <c r="L267" i="6"/>
  <c r="K267" i="6"/>
  <c r="J267" i="6"/>
  <c r="I267" i="6"/>
  <c r="H267" i="6"/>
  <c r="G267" i="6"/>
  <c r="N266" i="6"/>
  <c r="M266" i="6"/>
  <c r="L266" i="6"/>
  <c r="K266" i="6"/>
  <c r="J266" i="6"/>
  <c r="I266" i="6"/>
  <c r="H266" i="6"/>
  <c r="G266" i="6"/>
  <c r="N265" i="6"/>
  <c r="M265" i="6"/>
  <c r="L265" i="6"/>
  <c r="K265" i="6"/>
  <c r="J265" i="6"/>
  <c r="I265" i="6"/>
  <c r="H265" i="6"/>
  <c r="G265" i="6"/>
  <c r="N264" i="6"/>
  <c r="M264" i="6"/>
  <c r="L264" i="6"/>
  <c r="K264" i="6"/>
  <c r="J264" i="6"/>
  <c r="I264" i="6"/>
  <c r="H264" i="6"/>
  <c r="G264" i="6"/>
  <c r="N263" i="6"/>
  <c r="M263" i="6"/>
  <c r="L263" i="6"/>
  <c r="K263" i="6"/>
  <c r="J263" i="6"/>
  <c r="I263" i="6"/>
  <c r="H263" i="6"/>
  <c r="G263" i="6"/>
  <c r="N262" i="6"/>
  <c r="M262" i="6"/>
  <c r="L262" i="6"/>
  <c r="K262" i="6"/>
  <c r="J262" i="6"/>
  <c r="I262" i="6"/>
  <c r="H262" i="6"/>
  <c r="G262" i="6"/>
  <c r="N261" i="6"/>
  <c r="M261" i="6"/>
  <c r="L261" i="6"/>
  <c r="K261" i="6"/>
  <c r="J261" i="6"/>
  <c r="I261" i="6"/>
  <c r="H261" i="6"/>
  <c r="G261" i="6"/>
  <c r="N260" i="6"/>
  <c r="M260" i="6"/>
  <c r="L260" i="6"/>
  <c r="K260" i="6"/>
  <c r="J260" i="6"/>
  <c r="I260" i="6"/>
  <c r="H260" i="6"/>
  <c r="G260" i="6"/>
  <c r="N259" i="6"/>
  <c r="M259" i="6"/>
  <c r="L259" i="6"/>
  <c r="K259" i="6"/>
  <c r="J259" i="6"/>
  <c r="I259" i="6"/>
  <c r="H259" i="6"/>
  <c r="G259" i="6"/>
  <c r="AN258" i="6"/>
  <c r="AM258" i="6"/>
  <c r="AL258" i="6"/>
  <c r="AK258" i="6"/>
  <c r="AJ258" i="6"/>
  <c r="AI258" i="6"/>
  <c r="AH258" i="6"/>
  <c r="AG258" i="6"/>
  <c r="AF258" i="6"/>
  <c r="AR258" i="6" s="1"/>
  <c r="F258" i="6" s="1"/>
  <c r="AE258" i="6"/>
  <c r="AQ258" i="6" s="1"/>
  <c r="E258" i="6" s="1"/>
  <c r="AD258" i="6"/>
  <c r="AP258" i="6" s="1"/>
  <c r="D258" i="6" s="1"/>
  <c r="AC258" i="6"/>
  <c r="AO258" i="6" s="1"/>
  <c r="C258" i="6" s="1"/>
  <c r="N258" i="6"/>
  <c r="M258" i="6"/>
  <c r="L258" i="6"/>
  <c r="K258" i="6"/>
  <c r="J258" i="6"/>
  <c r="I258" i="6"/>
  <c r="H258" i="6"/>
  <c r="G258" i="6"/>
  <c r="AB257" i="6"/>
  <c r="AA257" i="6"/>
  <c r="Z257" i="6"/>
  <c r="Y257" i="6"/>
  <c r="X257" i="6"/>
  <c r="W257" i="6"/>
  <c r="U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N256" i="6"/>
  <c r="M256" i="6"/>
  <c r="L256" i="6"/>
  <c r="K256" i="6"/>
  <c r="J256" i="6"/>
  <c r="I256" i="6"/>
  <c r="H256" i="6"/>
  <c r="G256" i="6"/>
  <c r="N255" i="6"/>
  <c r="M255" i="6"/>
  <c r="L255" i="6"/>
  <c r="K255" i="6"/>
  <c r="J255" i="6"/>
  <c r="I255" i="6"/>
  <c r="H255" i="6"/>
  <c r="G255" i="6"/>
  <c r="N254" i="6"/>
  <c r="M254" i="6"/>
  <c r="L254" i="6"/>
  <c r="K254" i="6"/>
  <c r="J254" i="6"/>
  <c r="I254" i="6"/>
  <c r="H254" i="6"/>
  <c r="G254" i="6"/>
  <c r="N253" i="6"/>
  <c r="M253" i="6"/>
  <c r="L253" i="6"/>
  <c r="K253" i="6"/>
  <c r="J253" i="6"/>
  <c r="I253" i="6"/>
  <c r="H253" i="6"/>
  <c r="G253" i="6"/>
  <c r="N252" i="6"/>
  <c r="M252" i="6"/>
  <c r="L252" i="6"/>
  <c r="K252" i="6"/>
  <c r="J252" i="6"/>
  <c r="I252" i="6"/>
  <c r="H252" i="6"/>
  <c r="G252" i="6"/>
  <c r="N251" i="6"/>
  <c r="M251" i="6"/>
  <c r="L251" i="6"/>
  <c r="K251" i="6"/>
  <c r="J251" i="6"/>
  <c r="I251" i="6"/>
  <c r="H251" i="6"/>
  <c r="G251" i="6"/>
  <c r="N250" i="6"/>
  <c r="M250" i="6"/>
  <c r="L250" i="6"/>
  <c r="K250" i="6"/>
  <c r="J250" i="6"/>
  <c r="I250" i="6"/>
  <c r="H250" i="6"/>
  <c r="G250" i="6"/>
  <c r="N249" i="6"/>
  <c r="M249" i="6"/>
  <c r="L249" i="6"/>
  <c r="K249" i="6"/>
  <c r="J249" i="6"/>
  <c r="I249" i="6"/>
  <c r="H249" i="6"/>
  <c r="G249" i="6"/>
  <c r="N248" i="6"/>
  <c r="M248" i="6"/>
  <c r="L248" i="6"/>
  <c r="K248" i="6"/>
  <c r="J248" i="6"/>
  <c r="I248" i="6"/>
  <c r="H248" i="6"/>
  <c r="G248" i="6"/>
  <c r="AN247" i="6"/>
  <c r="AM247" i="6"/>
  <c r="AL247" i="6"/>
  <c r="AK247" i="6"/>
  <c r="AJ247" i="6"/>
  <c r="AI247" i="6"/>
  <c r="AH247" i="6"/>
  <c r="AG247" i="6"/>
  <c r="AF247" i="6"/>
  <c r="AR247" i="6" s="1"/>
  <c r="F247" i="6" s="1"/>
  <c r="AE247" i="6"/>
  <c r="AQ247" i="6" s="1"/>
  <c r="E247" i="6" s="1"/>
  <c r="AD247" i="6"/>
  <c r="AP247" i="6" s="1"/>
  <c r="D247" i="6" s="1"/>
  <c r="AC247" i="6"/>
  <c r="AO247" i="6" s="1"/>
  <c r="C247" i="6" s="1"/>
  <c r="N247" i="6"/>
  <c r="M247" i="6"/>
  <c r="L247" i="6"/>
  <c r="K247" i="6"/>
  <c r="J247" i="6"/>
  <c r="I247" i="6"/>
  <c r="H247" i="6"/>
  <c r="G247" i="6"/>
  <c r="AB246" i="6"/>
  <c r="AA246" i="6"/>
  <c r="Z246" i="6"/>
  <c r="Y246" i="6"/>
  <c r="X246" i="6"/>
  <c r="W246" i="6"/>
  <c r="U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N245" i="6"/>
  <c r="M245" i="6"/>
  <c r="L245" i="6"/>
  <c r="K245" i="6"/>
  <c r="J245" i="6"/>
  <c r="I245" i="6"/>
  <c r="H245" i="6"/>
  <c r="G245" i="6"/>
  <c r="N244" i="6"/>
  <c r="M244" i="6"/>
  <c r="L244" i="6"/>
  <c r="K244" i="6"/>
  <c r="J244" i="6"/>
  <c r="I244" i="6"/>
  <c r="H244" i="6"/>
  <c r="G244" i="6"/>
  <c r="N243" i="6"/>
  <c r="M243" i="6"/>
  <c r="L243" i="6"/>
  <c r="K243" i="6"/>
  <c r="J243" i="6"/>
  <c r="I243" i="6"/>
  <c r="H243" i="6"/>
  <c r="G243" i="6"/>
  <c r="N242" i="6"/>
  <c r="M242" i="6"/>
  <c r="L242" i="6"/>
  <c r="K242" i="6"/>
  <c r="J242" i="6"/>
  <c r="I242" i="6"/>
  <c r="H242" i="6"/>
  <c r="G242" i="6"/>
  <c r="N241" i="6"/>
  <c r="M241" i="6"/>
  <c r="L241" i="6"/>
  <c r="K241" i="6"/>
  <c r="J241" i="6"/>
  <c r="I241" i="6"/>
  <c r="H241" i="6"/>
  <c r="G241" i="6"/>
  <c r="N240" i="6"/>
  <c r="M240" i="6"/>
  <c r="L240" i="6"/>
  <c r="K240" i="6"/>
  <c r="J240" i="6"/>
  <c r="I240" i="6"/>
  <c r="H240" i="6"/>
  <c r="G240" i="6"/>
  <c r="N239" i="6"/>
  <c r="M239" i="6"/>
  <c r="L239" i="6"/>
  <c r="K239" i="6"/>
  <c r="J239" i="6"/>
  <c r="I239" i="6"/>
  <c r="H239" i="6"/>
  <c r="G239" i="6"/>
  <c r="N238" i="6"/>
  <c r="M238" i="6"/>
  <c r="L238" i="6"/>
  <c r="K238" i="6"/>
  <c r="J238" i="6"/>
  <c r="I238" i="6"/>
  <c r="H238" i="6"/>
  <c r="G238" i="6"/>
  <c r="N237" i="6"/>
  <c r="M237" i="6"/>
  <c r="L237" i="6"/>
  <c r="K237" i="6"/>
  <c r="J237" i="6"/>
  <c r="I237" i="6"/>
  <c r="H237" i="6"/>
  <c r="G237" i="6"/>
  <c r="AN236" i="6"/>
  <c r="AM236" i="6"/>
  <c r="AL236" i="6"/>
  <c r="AK236" i="6"/>
  <c r="AJ236" i="6"/>
  <c r="AI236" i="6"/>
  <c r="AH236" i="6"/>
  <c r="AG236" i="6"/>
  <c r="AF236" i="6"/>
  <c r="AR236" i="6" s="1"/>
  <c r="F236" i="6" s="1"/>
  <c r="AE236" i="6"/>
  <c r="AQ236" i="6" s="1"/>
  <c r="E236" i="6" s="1"/>
  <c r="AD236" i="6"/>
  <c r="AP236" i="6" s="1"/>
  <c r="D236" i="6" s="1"/>
  <c r="AC236" i="6"/>
  <c r="AO236" i="6" s="1"/>
  <c r="C236" i="6" s="1"/>
  <c r="N236" i="6"/>
  <c r="M236" i="6"/>
  <c r="L236" i="6"/>
  <c r="K236" i="6"/>
  <c r="J236" i="6"/>
  <c r="I236" i="6"/>
  <c r="H236" i="6"/>
  <c r="G236" i="6"/>
  <c r="AB235" i="6"/>
  <c r="AA235" i="6"/>
  <c r="Z235" i="6"/>
  <c r="Y235" i="6"/>
  <c r="X235" i="6"/>
  <c r="W235" i="6"/>
  <c r="U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N234" i="6"/>
  <c r="M234" i="6"/>
  <c r="L234" i="6"/>
  <c r="K234" i="6"/>
  <c r="J234" i="6"/>
  <c r="I234" i="6"/>
  <c r="H234" i="6"/>
  <c r="G234" i="6"/>
  <c r="N233" i="6"/>
  <c r="M233" i="6"/>
  <c r="L233" i="6"/>
  <c r="K233" i="6"/>
  <c r="J233" i="6"/>
  <c r="I233" i="6"/>
  <c r="H233" i="6"/>
  <c r="G233" i="6"/>
  <c r="N232" i="6"/>
  <c r="M232" i="6"/>
  <c r="L232" i="6"/>
  <c r="K232" i="6"/>
  <c r="J232" i="6"/>
  <c r="I232" i="6"/>
  <c r="H232" i="6"/>
  <c r="G232" i="6"/>
  <c r="N231" i="6"/>
  <c r="M231" i="6"/>
  <c r="L231" i="6"/>
  <c r="K231" i="6"/>
  <c r="J231" i="6"/>
  <c r="I231" i="6"/>
  <c r="H231" i="6"/>
  <c r="G231" i="6"/>
  <c r="N230" i="6"/>
  <c r="M230" i="6"/>
  <c r="L230" i="6"/>
  <c r="K230" i="6"/>
  <c r="J230" i="6"/>
  <c r="I230" i="6"/>
  <c r="H230" i="6"/>
  <c r="G230" i="6"/>
  <c r="N229" i="6"/>
  <c r="M229" i="6"/>
  <c r="L229" i="6"/>
  <c r="K229" i="6"/>
  <c r="J229" i="6"/>
  <c r="I229" i="6"/>
  <c r="H229" i="6"/>
  <c r="G229" i="6"/>
  <c r="N228" i="6"/>
  <c r="M228" i="6"/>
  <c r="L228" i="6"/>
  <c r="K228" i="6"/>
  <c r="J228" i="6"/>
  <c r="I228" i="6"/>
  <c r="H228" i="6"/>
  <c r="G228" i="6"/>
  <c r="N227" i="6"/>
  <c r="M227" i="6"/>
  <c r="L227" i="6"/>
  <c r="K227" i="6"/>
  <c r="J227" i="6"/>
  <c r="I227" i="6"/>
  <c r="H227" i="6"/>
  <c r="G227" i="6"/>
  <c r="N226" i="6"/>
  <c r="M226" i="6"/>
  <c r="L226" i="6"/>
  <c r="K226" i="6"/>
  <c r="J226" i="6"/>
  <c r="I226" i="6"/>
  <c r="H226" i="6"/>
  <c r="G226" i="6"/>
  <c r="AN225" i="6"/>
  <c r="AM225" i="6"/>
  <c r="AL225" i="6"/>
  <c r="AK225" i="6"/>
  <c r="AJ225" i="6"/>
  <c r="AI225" i="6"/>
  <c r="AH225" i="6"/>
  <c r="AG225" i="6"/>
  <c r="AF225" i="6"/>
  <c r="AR225" i="6" s="1"/>
  <c r="F225" i="6" s="1"/>
  <c r="AE225" i="6"/>
  <c r="AQ225" i="6" s="1"/>
  <c r="E225" i="6" s="1"/>
  <c r="AD225" i="6"/>
  <c r="AP225" i="6" s="1"/>
  <c r="D225" i="6" s="1"/>
  <c r="AC225" i="6"/>
  <c r="AO225" i="6" s="1"/>
  <c r="C225" i="6" s="1"/>
  <c r="N225" i="6"/>
  <c r="M225" i="6"/>
  <c r="L225" i="6"/>
  <c r="K225" i="6"/>
  <c r="J225" i="6"/>
  <c r="I225" i="6"/>
  <c r="H225" i="6"/>
  <c r="G225" i="6"/>
  <c r="AB224" i="6"/>
  <c r="AA224" i="6"/>
  <c r="Z224" i="6"/>
  <c r="Y224" i="6"/>
  <c r="X224" i="6"/>
  <c r="W224" i="6"/>
  <c r="U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N223" i="6"/>
  <c r="M223" i="6"/>
  <c r="L223" i="6"/>
  <c r="K223" i="6"/>
  <c r="J223" i="6"/>
  <c r="I223" i="6"/>
  <c r="H223" i="6"/>
  <c r="G223" i="6"/>
  <c r="N222" i="6"/>
  <c r="M222" i="6"/>
  <c r="L222" i="6"/>
  <c r="K222" i="6"/>
  <c r="J222" i="6"/>
  <c r="I222" i="6"/>
  <c r="H222" i="6"/>
  <c r="G222" i="6"/>
  <c r="N221" i="6"/>
  <c r="M221" i="6"/>
  <c r="L221" i="6"/>
  <c r="K221" i="6"/>
  <c r="J221" i="6"/>
  <c r="I221" i="6"/>
  <c r="H221" i="6"/>
  <c r="G221" i="6"/>
  <c r="N220" i="6"/>
  <c r="M220" i="6"/>
  <c r="L220" i="6"/>
  <c r="K220" i="6"/>
  <c r="J220" i="6"/>
  <c r="I220" i="6"/>
  <c r="H220" i="6"/>
  <c r="G220" i="6"/>
  <c r="N219" i="6"/>
  <c r="M219" i="6"/>
  <c r="L219" i="6"/>
  <c r="K219" i="6"/>
  <c r="J219" i="6"/>
  <c r="I219" i="6"/>
  <c r="H219" i="6"/>
  <c r="G219" i="6"/>
  <c r="N218" i="6"/>
  <c r="M218" i="6"/>
  <c r="L218" i="6"/>
  <c r="K218" i="6"/>
  <c r="J218" i="6"/>
  <c r="I218" i="6"/>
  <c r="H218" i="6"/>
  <c r="G218" i="6"/>
  <c r="N217" i="6"/>
  <c r="M217" i="6"/>
  <c r="L217" i="6"/>
  <c r="K217" i="6"/>
  <c r="J217" i="6"/>
  <c r="I217" i="6"/>
  <c r="H217" i="6"/>
  <c r="G217" i="6"/>
  <c r="N216" i="6"/>
  <c r="M216" i="6"/>
  <c r="L216" i="6"/>
  <c r="K216" i="6"/>
  <c r="J216" i="6"/>
  <c r="I216" i="6"/>
  <c r="H216" i="6"/>
  <c r="G216" i="6"/>
  <c r="N215" i="6"/>
  <c r="M215" i="6"/>
  <c r="L215" i="6"/>
  <c r="K215" i="6"/>
  <c r="J215" i="6"/>
  <c r="I215" i="6"/>
  <c r="H215" i="6"/>
  <c r="G215" i="6"/>
  <c r="AN214" i="6"/>
  <c r="AM214" i="6"/>
  <c r="AL214" i="6"/>
  <c r="AK214" i="6"/>
  <c r="AJ214" i="6"/>
  <c r="AI214" i="6"/>
  <c r="AH214" i="6"/>
  <c r="AG214" i="6"/>
  <c r="AF214" i="6"/>
  <c r="AR214" i="6" s="1"/>
  <c r="F214" i="6" s="1"/>
  <c r="AE214" i="6"/>
  <c r="AQ214" i="6" s="1"/>
  <c r="E214" i="6" s="1"/>
  <c r="AD214" i="6"/>
  <c r="AP214" i="6" s="1"/>
  <c r="D214" i="6" s="1"/>
  <c r="AC214" i="6"/>
  <c r="AO214" i="6" s="1"/>
  <c r="C214" i="6" s="1"/>
  <c r="B16" i="6" s="1"/>
  <c r="N214" i="6"/>
  <c r="M214" i="6"/>
  <c r="L214" i="6"/>
  <c r="K214" i="6"/>
  <c r="J214" i="6"/>
  <c r="I214" i="6"/>
  <c r="H214" i="6"/>
  <c r="G214" i="6"/>
  <c r="AB213" i="6"/>
  <c r="AA213" i="6"/>
  <c r="Z213" i="6"/>
  <c r="Y213" i="6"/>
  <c r="X213" i="6"/>
  <c r="W213" i="6"/>
  <c r="U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N212" i="6"/>
  <c r="M212" i="6"/>
  <c r="L212" i="6"/>
  <c r="K212" i="6"/>
  <c r="J212" i="6"/>
  <c r="I212" i="6"/>
  <c r="H212" i="6"/>
  <c r="G212" i="6"/>
  <c r="N211" i="6"/>
  <c r="M211" i="6"/>
  <c r="L211" i="6"/>
  <c r="K211" i="6"/>
  <c r="J211" i="6"/>
  <c r="I211" i="6"/>
  <c r="H211" i="6"/>
  <c r="G211" i="6"/>
  <c r="N210" i="6"/>
  <c r="M210" i="6"/>
  <c r="L210" i="6"/>
  <c r="K210" i="6"/>
  <c r="J210" i="6"/>
  <c r="I210" i="6"/>
  <c r="H210" i="6"/>
  <c r="G210" i="6"/>
  <c r="N209" i="6"/>
  <c r="M209" i="6"/>
  <c r="L209" i="6"/>
  <c r="K209" i="6"/>
  <c r="J209" i="6"/>
  <c r="I209" i="6"/>
  <c r="H209" i="6"/>
  <c r="G209" i="6"/>
  <c r="N208" i="6"/>
  <c r="M208" i="6"/>
  <c r="L208" i="6"/>
  <c r="K208" i="6"/>
  <c r="J208" i="6"/>
  <c r="I208" i="6"/>
  <c r="H208" i="6"/>
  <c r="G208" i="6"/>
  <c r="N207" i="6"/>
  <c r="M207" i="6"/>
  <c r="L207" i="6"/>
  <c r="K207" i="6"/>
  <c r="J207" i="6"/>
  <c r="I207" i="6"/>
  <c r="H207" i="6"/>
  <c r="G207" i="6"/>
  <c r="N206" i="6"/>
  <c r="M206" i="6"/>
  <c r="L206" i="6"/>
  <c r="K206" i="6"/>
  <c r="J206" i="6"/>
  <c r="I206" i="6"/>
  <c r="H206" i="6"/>
  <c r="G206" i="6"/>
  <c r="N205" i="6"/>
  <c r="M205" i="6"/>
  <c r="L205" i="6"/>
  <c r="K205" i="6"/>
  <c r="J205" i="6"/>
  <c r="I205" i="6"/>
  <c r="H205" i="6"/>
  <c r="G205" i="6"/>
  <c r="N204" i="6"/>
  <c r="M204" i="6"/>
  <c r="L204" i="6"/>
  <c r="K204" i="6"/>
  <c r="J204" i="6"/>
  <c r="I204" i="6"/>
  <c r="H204" i="6"/>
  <c r="G204" i="6"/>
  <c r="AN203" i="6"/>
  <c r="AM203" i="6"/>
  <c r="AL203" i="6"/>
  <c r="AK203" i="6"/>
  <c r="AJ203" i="6"/>
  <c r="AI203" i="6"/>
  <c r="AH203" i="6"/>
  <c r="AG203" i="6"/>
  <c r="AF203" i="6"/>
  <c r="AR203" i="6" s="1"/>
  <c r="F203" i="6" s="1"/>
  <c r="AE203" i="6"/>
  <c r="AQ203" i="6" s="1"/>
  <c r="E203" i="6" s="1"/>
  <c r="AD203" i="6"/>
  <c r="AP203" i="6" s="1"/>
  <c r="D203" i="6" s="1"/>
  <c r="AC203" i="6"/>
  <c r="AO203" i="6" s="1"/>
  <c r="C203" i="6" s="1"/>
  <c r="N203" i="6"/>
  <c r="M203" i="6"/>
  <c r="L203" i="6"/>
  <c r="K203" i="6"/>
  <c r="J203" i="6"/>
  <c r="I203" i="6"/>
  <c r="H203" i="6"/>
  <c r="G203" i="6"/>
  <c r="AB202" i="6"/>
  <c r="AA202" i="6"/>
  <c r="Z202" i="6"/>
  <c r="Y202" i="6"/>
  <c r="X202" i="6"/>
  <c r="W202" i="6"/>
  <c r="U202" i="6"/>
  <c r="M202" i="6" s="1"/>
  <c r="I202" i="6" s="1"/>
  <c r="S202" i="6"/>
  <c r="R202" i="6"/>
  <c r="N202" i="6" s="1"/>
  <c r="J202" i="6" s="1"/>
  <c r="P202" i="6"/>
  <c r="O202" i="6"/>
  <c r="K202" i="6" s="1"/>
  <c r="G202" i="6" s="1"/>
  <c r="L202" i="6"/>
  <c r="H202" i="6" s="1"/>
  <c r="N201" i="6"/>
  <c r="M201" i="6"/>
  <c r="L201" i="6"/>
  <c r="K201" i="6"/>
  <c r="J201" i="6"/>
  <c r="I201" i="6"/>
  <c r="H201" i="6"/>
  <c r="G201" i="6"/>
  <c r="N200" i="6"/>
  <c r="M200" i="6"/>
  <c r="L200" i="6"/>
  <c r="K200" i="6"/>
  <c r="J200" i="6"/>
  <c r="I200" i="6"/>
  <c r="H200" i="6"/>
  <c r="G200" i="6"/>
  <c r="N199" i="6"/>
  <c r="M199" i="6"/>
  <c r="L199" i="6"/>
  <c r="K199" i="6"/>
  <c r="J199" i="6"/>
  <c r="I199" i="6"/>
  <c r="H199" i="6"/>
  <c r="G199" i="6"/>
  <c r="N198" i="6"/>
  <c r="M198" i="6"/>
  <c r="L198" i="6"/>
  <c r="K198" i="6"/>
  <c r="J198" i="6"/>
  <c r="I198" i="6"/>
  <c r="H198" i="6"/>
  <c r="G198" i="6"/>
  <c r="N197" i="6"/>
  <c r="M197" i="6"/>
  <c r="L197" i="6"/>
  <c r="K197" i="6"/>
  <c r="J197" i="6"/>
  <c r="I197" i="6"/>
  <c r="H197" i="6"/>
  <c r="G197" i="6"/>
  <c r="N196" i="6"/>
  <c r="M196" i="6"/>
  <c r="L196" i="6"/>
  <c r="K196" i="6"/>
  <c r="J196" i="6"/>
  <c r="I196" i="6"/>
  <c r="H196" i="6"/>
  <c r="G196" i="6"/>
  <c r="N195" i="6"/>
  <c r="M195" i="6"/>
  <c r="L195" i="6"/>
  <c r="K195" i="6"/>
  <c r="J195" i="6"/>
  <c r="I195" i="6"/>
  <c r="H195" i="6"/>
  <c r="G195" i="6"/>
  <c r="N194" i="6"/>
  <c r="M194" i="6"/>
  <c r="L194" i="6"/>
  <c r="K194" i="6"/>
  <c r="J194" i="6"/>
  <c r="I194" i="6"/>
  <c r="H194" i="6"/>
  <c r="G194" i="6"/>
  <c r="N193" i="6"/>
  <c r="M193" i="6"/>
  <c r="L193" i="6"/>
  <c r="K193" i="6"/>
  <c r="J193" i="6"/>
  <c r="I193" i="6"/>
  <c r="H193" i="6"/>
  <c r="G193" i="6"/>
  <c r="AN192" i="6"/>
  <c r="AM192" i="6"/>
  <c r="AL192" i="6"/>
  <c r="AK192" i="6"/>
  <c r="AJ192" i="6"/>
  <c r="AI192" i="6"/>
  <c r="AH192" i="6"/>
  <c r="AG192" i="6"/>
  <c r="AF192" i="6"/>
  <c r="AR192" i="6" s="1"/>
  <c r="F192" i="6" s="1"/>
  <c r="AE192" i="6"/>
  <c r="AQ192" i="6" s="1"/>
  <c r="E192" i="6" s="1"/>
  <c r="AD192" i="6"/>
  <c r="AP192" i="6" s="1"/>
  <c r="D192" i="6" s="1"/>
  <c r="AC192" i="6"/>
  <c r="AO192" i="6" s="1"/>
  <c r="C192" i="6" s="1"/>
  <c r="N192" i="6"/>
  <c r="M192" i="6"/>
  <c r="L192" i="6"/>
  <c r="K192" i="6"/>
  <c r="J192" i="6"/>
  <c r="I192" i="6"/>
  <c r="H192" i="6"/>
  <c r="G192" i="6"/>
  <c r="AB191" i="6"/>
  <c r="AA191" i="6"/>
  <c r="Z191" i="6"/>
  <c r="Y191" i="6"/>
  <c r="X191" i="6"/>
  <c r="W191" i="6"/>
  <c r="U191" i="6"/>
  <c r="M191" i="6" s="1"/>
  <c r="I191" i="6" s="1"/>
  <c r="S191" i="6"/>
  <c r="R191" i="6"/>
  <c r="N191" i="6" s="1"/>
  <c r="J191" i="6" s="1"/>
  <c r="P191" i="6"/>
  <c r="O191" i="6"/>
  <c r="K191" i="6" s="1"/>
  <c r="G191" i="6" s="1"/>
  <c r="L191" i="6"/>
  <c r="H191" i="6" s="1"/>
  <c r="N190" i="6"/>
  <c r="M190" i="6"/>
  <c r="L190" i="6"/>
  <c r="K190" i="6"/>
  <c r="J190" i="6"/>
  <c r="I190" i="6"/>
  <c r="H190" i="6"/>
  <c r="G190" i="6"/>
  <c r="N189" i="6"/>
  <c r="M189" i="6"/>
  <c r="L189" i="6"/>
  <c r="K189" i="6"/>
  <c r="J189" i="6"/>
  <c r="I189" i="6"/>
  <c r="H189" i="6"/>
  <c r="G189" i="6"/>
  <c r="N188" i="6"/>
  <c r="M188" i="6"/>
  <c r="L188" i="6"/>
  <c r="K188" i="6"/>
  <c r="J188" i="6"/>
  <c r="I188" i="6"/>
  <c r="H188" i="6"/>
  <c r="G188" i="6"/>
  <c r="N187" i="6"/>
  <c r="M187" i="6"/>
  <c r="L187" i="6"/>
  <c r="K187" i="6"/>
  <c r="J187" i="6"/>
  <c r="I187" i="6"/>
  <c r="H187" i="6"/>
  <c r="G187" i="6"/>
  <c r="N186" i="6"/>
  <c r="M186" i="6"/>
  <c r="L186" i="6"/>
  <c r="K186" i="6"/>
  <c r="J186" i="6"/>
  <c r="I186" i="6"/>
  <c r="H186" i="6"/>
  <c r="G186" i="6"/>
  <c r="N185" i="6"/>
  <c r="M185" i="6"/>
  <c r="L185" i="6"/>
  <c r="K185" i="6"/>
  <c r="J185" i="6"/>
  <c r="I185" i="6"/>
  <c r="H185" i="6"/>
  <c r="G185" i="6"/>
  <c r="N184" i="6"/>
  <c r="M184" i="6"/>
  <c r="L184" i="6"/>
  <c r="K184" i="6"/>
  <c r="J184" i="6"/>
  <c r="I184" i="6"/>
  <c r="H184" i="6"/>
  <c r="G184" i="6"/>
  <c r="N183" i="6"/>
  <c r="M183" i="6"/>
  <c r="L183" i="6"/>
  <c r="K183" i="6"/>
  <c r="J183" i="6"/>
  <c r="I183" i="6"/>
  <c r="H183" i="6"/>
  <c r="G183" i="6"/>
  <c r="N182" i="6"/>
  <c r="M182" i="6"/>
  <c r="L182" i="6"/>
  <c r="K182" i="6"/>
  <c r="J182" i="6"/>
  <c r="I182" i="6"/>
  <c r="H182" i="6"/>
  <c r="G182" i="6"/>
  <c r="AN181" i="6"/>
  <c r="AM181" i="6"/>
  <c r="AL181" i="6"/>
  <c r="AK181" i="6"/>
  <c r="AJ181" i="6"/>
  <c r="AI181" i="6"/>
  <c r="AH181" i="6"/>
  <c r="AG181" i="6"/>
  <c r="AF181" i="6"/>
  <c r="AR181" i="6" s="1"/>
  <c r="F181" i="6" s="1"/>
  <c r="AE181" i="6"/>
  <c r="AQ181" i="6" s="1"/>
  <c r="E181" i="6" s="1"/>
  <c r="AD181" i="6"/>
  <c r="AP181" i="6" s="1"/>
  <c r="D181" i="6" s="1"/>
  <c r="AC181" i="6"/>
  <c r="AO181" i="6" s="1"/>
  <c r="C181" i="6" s="1"/>
  <c r="N181" i="6"/>
  <c r="M181" i="6"/>
  <c r="L181" i="6"/>
  <c r="K181" i="6"/>
  <c r="J181" i="6"/>
  <c r="I181" i="6"/>
  <c r="H181" i="6"/>
  <c r="G181" i="6"/>
  <c r="AB180" i="6"/>
  <c r="AA180" i="6"/>
  <c r="Z180" i="6"/>
  <c r="Y180" i="6"/>
  <c r="X180" i="6"/>
  <c r="W180" i="6"/>
  <c r="U180" i="6"/>
  <c r="S180" i="6"/>
  <c r="R180" i="6"/>
  <c r="N180" i="6" s="1"/>
  <c r="J180" i="6" s="1"/>
  <c r="P180" i="6"/>
  <c r="O180" i="6"/>
  <c r="M180" i="6"/>
  <c r="L180" i="6"/>
  <c r="K180" i="6"/>
  <c r="I180" i="6"/>
  <c r="H180" i="6"/>
  <c r="G180" i="6"/>
  <c r="N179" i="6"/>
  <c r="M179" i="6"/>
  <c r="L179" i="6"/>
  <c r="K179" i="6"/>
  <c r="J179" i="6"/>
  <c r="I179" i="6"/>
  <c r="H179" i="6"/>
  <c r="G179" i="6"/>
  <c r="N178" i="6"/>
  <c r="M178" i="6"/>
  <c r="L178" i="6"/>
  <c r="K178" i="6"/>
  <c r="J178" i="6"/>
  <c r="I178" i="6"/>
  <c r="H178" i="6"/>
  <c r="G178" i="6"/>
  <c r="N177" i="6"/>
  <c r="M177" i="6"/>
  <c r="L177" i="6"/>
  <c r="K177" i="6"/>
  <c r="J177" i="6"/>
  <c r="I177" i="6"/>
  <c r="H177" i="6"/>
  <c r="G177" i="6"/>
  <c r="N176" i="6"/>
  <c r="M176" i="6"/>
  <c r="L176" i="6"/>
  <c r="K176" i="6"/>
  <c r="J176" i="6"/>
  <c r="I176" i="6"/>
  <c r="H176" i="6"/>
  <c r="G176" i="6"/>
  <c r="N175" i="6"/>
  <c r="M175" i="6"/>
  <c r="L175" i="6"/>
  <c r="K175" i="6"/>
  <c r="J175" i="6"/>
  <c r="I175" i="6"/>
  <c r="H175" i="6"/>
  <c r="G175" i="6"/>
  <c r="N174" i="6"/>
  <c r="M174" i="6"/>
  <c r="L174" i="6"/>
  <c r="K174" i="6"/>
  <c r="J174" i="6"/>
  <c r="I174" i="6"/>
  <c r="H174" i="6"/>
  <c r="G174" i="6"/>
  <c r="N173" i="6"/>
  <c r="M173" i="6"/>
  <c r="L173" i="6"/>
  <c r="K173" i="6"/>
  <c r="J173" i="6"/>
  <c r="I173" i="6"/>
  <c r="H173" i="6"/>
  <c r="G173" i="6"/>
  <c r="N172" i="6"/>
  <c r="M172" i="6"/>
  <c r="L172" i="6"/>
  <c r="K172" i="6"/>
  <c r="J172" i="6"/>
  <c r="I172" i="6"/>
  <c r="H172" i="6"/>
  <c r="G172" i="6"/>
  <c r="N171" i="6"/>
  <c r="M171" i="6"/>
  <c r="L171" i="6"/>
  <c r="K171" i="6"/>
  <c r="J171" i="6"/>
  <c r="I171" i="6"/>
  <c r="H171" i="6"/>
  <c r="G171" i="6"/>
  <c r="AN170" i="6"/>
  <c r="AM170" i="6"/>
  <c r="AL170" i="6"/>
  <c r="AK170" i="6"/>
  <c r="AJ170" i="6"/>
  <c r="AI170" i="6"/>
  <c r="AH170" i="6"/>
  <c r="AG170" i="6"/>
  <c r="AF170" i="6"/>
  <c r="AR170" i="6" s="1"/>
  <c r="F170" i="6" s="1"/>
  <c r="AE170" i="6"/>
  <c r="AQ170" i="6" s="1"/>
  <c r="E170" i="6" s="1"/>
  <c r="AD170" i="6"/>
  <c r="AP170" i="6" s="1"/>
  <c r="D170" i="6" s="1"/>
  <c r="AC170" i="6"/>
  <c r="AO170" i="6" s="1"/>
  <c r="C170" i="6" s="1"/>
  <c r="N170" i="6"/>
  <c r="M170" i="6"/>
  <c r="L170" i="6"/>
  <c r="K170" i="6"/>
  <c r="J170" i="6"/>
  <c r="I170" i="6"/>
  <c r="H170" i="6"/>
  <c r="G170" i="6"/>
  <c r="AB169" i="6"/>
  <c r="AA169" i="6"/>
  <c r="Z169" i="6"/>
  <c r="Y169" i="6"/>
  <c r="X169" i="6"/>
  <c r="W169" i="6"/>
  <c r="U169" i="6"/>
  <c r="M169" i="6" s="1"/>
  <c r="I169" i="6" s="1"/>
  <c r="S169" i="6"/>
  <c r="R169" i="6"/>
  <c r="N169" i="6" s="1"/>
  <c r="J169" i="6" s="1"/>
  <c r="P169" i="6"/>
  <c r="O169" i="6"/>
  <c r="K169" i="6" s="1"/>
  <c r="G169" i="6" s="1"/>
  <c r="L169" i="6"/>
  <c r="H169" i="6" s="1"/>
  <c r="N168" i="6"/>
  <c r="M168" i="6"/>
  <c r="L168" i="6"/>
  <c r="K168" i="6"/>
  <c r="J168" i="6"/>
  <c r="I168" i="6"/>
  <c r="H168" i="6"/>
  <c r="G168" i="6"/>
  <c r="N167" i="6"/>
  <c r="M167" i="6"/>
  <c r="L167" i="6"/>
  <c r="K167" i="6"/>
  <c r="J167" i="6"/>
  <c r="I167" i="6"/>
  <c r="H167" i="6"/>
  <c r="G167" i="6"/>
  <c r="N166" i="6"/>
  <c r="M166" i="6"/>
  <c r="L166" i="6"/>
  <c r="K166" i="6"/>
  <c r="J166" i="6"/>
  <c r="I166" i="6"/>
  <c r="H166" i="6"/>
  <c r="G166" i="6"/>
  <c r="N165" i="6"/>
  <c r="M165" i="6"/>
  <c r="L165" i="6"/>
  <c r="K165" i="6"/>
  <c r="J165" i="6"/>
  <c r="I165" i="6"/>
  <c r="H165" i="6"/>
  <c r="G165" i="6"/>
  <c r="N164" i="6"/>
  <c r="M164" i="6"/>
  <c r="L164" i="6"/>
  <c r="K164" i="6"/>
  <c r="J164" i="6"/>
  <c r="I164" i="6"/>
  <c r="H164" i="6"/>
  <c r="G164" i="6"/>
  <c r="N163" i="6"/>
  <c r="M163" i="6"/>
  <c r="L163" i="6"/>
  <c r="K163" i="6"/>
  <c r="J163" i="6"/>
  <c r="I163" i="6"/>
  <c r="H163" i="6"/>
  <c r="G163" i="6"/>
  <c r="N162" i="6"/>
  <c r="M162" i="6"/>
  <c r="L162" i="6"/>
  <c r="K162" i="6"/>
  <c r="J162" i="6"/>
  <c r="I162" i="6"/>
  <c r="H162" i="6"/>
  <c r="G162" i="6"/>
  <c r="N161" i="6"/>
  <c r="M161" i="6"/>
  <c r="L161" i="6"/>
  <c r="K161" i="6"/>
  <c r="J161" i="6"/>
  <c r="I161" i="6"/>
  <c r="H161" i="6"/>
  <c r="G161" i="6"/>
  <c r="N160" i="6"/>
  <c r="M160" i="6"/>
  <c r="L160" i="6"/>
  <c r="K160" i="6"/>
  <c r="J160" i="6"/>
  <c r="I160" i="6"/>
  <c r="H160" i="6"/>
  <c r="G160" i="6"/>
  <c r="AN159" i="6"/>
  <c r="AM159" i="6"/>
  <c r="AL159" i="6"/>
  <c r="AK159" i="6"/>
  <c r="AJ159" i="6"/>
  <c r="AI159" i="6"/>
  <c r="AH159" i="6"/>
  <c r="AG159" i="6"/>
  <c r="AF159" i="6"/>
  <c r="AR159" i="6" s="1"/>
  <c r="F159" i="6" s="1"/>
  <c r="AE159" i="6"/>
  <c r="AD159" i="6"/>
  <c r="AP159" i="6" s="1"/>
  <c r="D159" i="6" s="1"/>
  <c r="AC159" i="6"/>
  <c r="AO159" i="6" s="1"/>
  <c r="C159" i="6" s="1"/>
  <c r="N159" i="6"/>
  <c r="J159" i="6" s="1"/>
  <c r="M159" i="6"/>
  <c r="I159" i="6" s="1"/>
  <c r="L159" i="6"/>
  <c r="K159" i="6"/>
  <c r="G159" i="6" s="1"/>
  <c r="H159" i="6"/>
  <c r="AB158" i="6"/>
  <c r="AA158" i="6"/>
  <c r="Z158" i="6"/>
  <c r="Y158" i="6"/>
  <c r="X158" i="6"/>
  <c r="W158" i="6"/>
  <c r="U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N157" i="6"/>
  <c r="M157" i="6"/>
  <c r="L157" i="6"/>
  <c r="K157" i="6"/>
  <c r="J157" i="6"/>
  <c r="I157" i="6"/>
  <c r="H157" i="6"/>
  <c r="G157" i="6"/>
  <c r="N156" i="6"/>
  <c r="M156" i="6"/>
  <c r="L156" i="6"/>
  <c r="K156" i="6"/>
  <c r="J156" i="6"/>
  <c r="I156" i="6"/>
  <c r="H156" i="6"/>
  <c r="G156" i="6"/>
  <c r="N155" i="6"/>
  <c r="M155" i="6"/>
  <c r="L155" i="6"/>
  <c r="K155" i="6"/>
  <c r="J155" i="6"/>
  <c r="I155" i="6"/>
  <c r="H155" i="6"/>
  <c r="G155" i="6"/>
  <c r="N154" i="6"/>
  <c r="M154" i="6"/>
  <c r="L154" i="6"/>
  <c r="K154" i="6"/>
  <c r="J154" i="6"/>
  <c r="I154" i="6"/>
  <c r="H154" i="6"/>
  <c r="G154" i="6"/>
  <c r="N153" i="6"/>
  <c r="M153" i="6"/>
  <c r="L153" i="6"/>
  <c r="K153" i="6"/>
  <c r="J153" i="6"/>
  <c r="I153" i="6"/>
  <c r="H153" i="6"/>
  <c r="G153" i="6"/>
  <c r="N152" i="6"/>
  <c r="M152" i="6"/>
  <c r="L152" i="6"/>
  <c r="K152" i="6"/>
  <c r="J152" i="6"/>
  <c r="I152" i="6"/>
  <c r="H152" i="6"/>
  <c r="G152" i="6"/>
  <c r="N151" i="6"/>
  <c r="M151" i="6"/>
  <c r="L151" i="6"/>
  <c r="K151" i="6"/>
  <c r="J151" i="6"/>
  <c r="I151" i="6"/>
  <c r="H151" i="6"/>
  <c r="G151" i="6"/>
  <c r="N150" i="6"/>
  <c r="M150" i="6"/>
  <c r="L150" i="6"/>
  <c r="K150" i="6"/>
  <c r="J150" i="6"/>
  <c r="I150" i="6"/>
  <c r="H150" i="6"/>
  <c r="G150" i="6"/>
  <c r="N149" i="6"/>
  <c r="M149" i="6"/>
  <c r="L149" i="6"/>
  <c r="K149" i="6"/>
  <c r="J149" i="6"/>
  <c r="I149" i="6"/>
  <c r="H149" i="6"/>
  <c r="G149" i="6"/>
  <c r="AN148" i="6"/>
  <c r="AM148" i="6"/>
  <c r="AL148" i="6"/>
  <c r="AK148" i="6"/>
  <c r="AJ148" i="6"/>
  <c r="AI148" i="6"/>
  <c r="AH148" i="6"/>
  <c r="AG148" i="6"/>
  <c r="AF148" i="6"/>
  <c r="AR148" i="6" s="1"/>
  <c r="F148" i="6" s="1"/>
  <c r="AE148" i="6"/>
  <c r="AQ148" i="6" s="1"/>
  <c r="E148" i="6" s="1"/>
  <c r="AD148" i="6"/>
  <c r="AP148" i="6" s="1"/>
  <c r="D148" i="6" s="1"/>
  <c r="AC148" i="6"/>
  <c r="AO148" i="6" s="1"/>
  <c r="C148" i="6" s="1"/>
  <c r="N148" i="6"/>
  <c r="M148" i="6"/>
  <c r="L148" i="6"/>
  <c r="K148" i="6"/>
  <c r="J148" i="6"/>
  <c r="I148" i="6"/>
  <c r="H148" i="6"/>
  <c r="G148" i="6"/>
  <c r="AB147" i="6"/>
  <c r="AA147" i="6"/>
  <c r="Z147" i="6"/>
  <c r="Y147" i="6"/>
  <c r="X147" i="6"/>
  <c r="W147" i="6"/>
  <c r="U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N146" i="6"/>
  <c r="M146" i="6"/>
  <c r="L146" i="6"/>
  <c r="K146" i="6"/>
  <c r="J146" i="6"/>
  <c r="I146" i="6"/>
  <c r="H146" i="6"/>
  <c r="G146" i="6"/>
  <c r="N145" i="6"/>
  <c r="M145" i="6"/>
  <c r="L145" i="6"/>
  <c r="K145" i="6"/>
  <c r="J145" i="6"/>
  <c r="I145" i="6"/>
  <c r="H145" i="6"/>
  <c r="G145" i="6"/>
  <c r="N144" i="6"/>
  <c r="M144" i="6"/>
  <c r="L144" i="6"/>
  <c r="K144" i="6"/>
  <c r="J144" i="6"/>
  <c r="I144" i="6"/>
  <c r="H144" i="6"/>
  <c r="G144" i="6"/>
  <c r="N143" i="6"/>
  <c r="M143" i="6"/>
  <c r="L143" i="6"/>
  <c r="K143" i="6"/>
  <c r="J143" i="6"/>
  <c r="I143" i="6"/>
  <c r="H143" i="6"/>
  <c r="G143" i="6"/>
  <c r="N142" i="6"/>
  <c r="M142" i="6"/>
  <c r="L142" i="6"/>
  <c r="K142" i="6"/>
  <c r="J142" i="6"/>
  <c r="I142" i="6"/>
  <c r="H142" i="6"/>
  <c r="G142" i="6"/>
  <c r="N141" i="6"/>
  <c r="M141" i="6"/>
  <c r="L141" i="6"/>
  <c r="K141" i="6"/>
  <c r="J141" i="6"/>
  <c r="I141" i="6"/>
  <c r="H141" i="6"/>
  <c r="G141" i="6"/>
  <c r="N140" i="6"/>
  <c r="M140" i="6"/>
  <c r="L140" i="6"/>
  <c r="K140" i="6"/>
  <c r="J140" i="6"/>
  <c r="I140" i="6"/>
  <c r="H140" i="6"/>
  <c r="G140" i="6"/>
  <c r="N139" i="6"/>
  <c r="M139" i="6"/>
  <c r="L139" i="6"/>
  <c r="K139" i="6"/>
  <c r="J139" i="6"/>
  <c r="I139" i="6"/>
  <c r="H139" i="6"/>
  <c r="G139" i="6"/>
  <c r="N138" i="6"/>
  <c r="M138" i="6"/>
  <c r="L138" i="6"/>
  <c r="K138" i="6"/>
  <c r="J138" i="6"/>
  <c r="I138" i="6"/>
  <c r="H138" i="6"/>
  <c r="G138" i="6"/>
  <c r="AN137" i="6"/>
  <c r="AM137" i="6"/>
  <c r="AL137" i="6"/>
  <c r="AK137" i="6"/>
  <c r="AJ137" i="6"/>
  <c r="AI137" i="6"/>
  <c r="AH137" i="6"/>
  <c r="AG137" i="6"/>
  <c r="AF137" i="6"/>
  <c r="AR137" i="6" s="1"/>
  <c r="F137" i="6" s="1"/>
  <c r="AE137" i="6"/>
  <c r="AQ137" i="6" s="1"/>
  <c r="E137" i="6" s="1"/>
  <c r="AD137" i="6"/>
  <c r="AP137" i="6" s="1"/>
  <c r="D137" i="6" s="1"/>
  <c r="AC137" i="6"/>
  <c r="AO137" i="6" s="1"/>
  <c r="C137" i="6" s="1"/>
  <c r="N137" i="6"/>
  <c r="M137" i="6"/>
  <c r="L137" i="6"/>
  <c r="K137" i="6"/>
  <c r="J137" i="6"/>
  <c r="I137" i="6"/>
  <c r="H137" i="6"/>
  <c r="G137" i="6"/>
  <c r="AB136" i="6"/>
  <c r="AA136" i="6"/>
  <c r="Z136" i="6"/>
  <c r="Y136" i="6"/>
  <c r="X136" i="6"/>
  <c r="W136" i="6"/>
  <c r="U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N135" i="6"/>
  <c r="M135" i="6"/>
  <c r="L135" i="6"/>
  <c r="K135" i="6"/>
  <c r="J135" i="6"/>
  <c r="I135" i="6"/>
  <c r="H135" i="6"/>
  <c r="G135" i="6"/>
  <c r="N134" i="6"/>
  <c r="M134" i="6"/>
  <c r="L134" i="6"/>
  <c r="K134" i="6"/>
  <c r="J134" i="6"/>
  <c r="I134" i="6"/>
  <c r="H134" i="6"/>
  <c r="G134" i="6"/>
  <c r="N133" i="6"/>
  <c r="M133" i="6"/>
  <c r="L133" i="6"/>
  <c r="K133" i="6"/>
  <c r="J133" i="6"/>
  <c r="I133" i="6"/>
  <c r="H133" i="6"/>
  <c r="G133" i="6"/>
  <c r="N132" i="6"/>
  <c r="M132" i="6"/>
  <c r="L132" i="6"/>
  <c r="K132" i="6"/>
  <c r="J132" i="6"/>
  <c r="I132" i="6"/>
  <c r="H132" i="6"/>
  <c r="G132" i="6"/>
  <c r="N131" i="6"/>
  <c r="M131" i="6"/>
  <c r="L131" i="6"/>
  <c r="K131" i="6"/>
  <c r="J131" i="6"/>
  <c r="I131" i="6"/>
  <c r="H131" i="6"/>
  <c r="G131" i="6"/>
  <c r="N130" i="6"/>
  <c r="M130" i="6"/>
  <c r="L130" i="6"/>
  <c r="K130" i="6"/>
  <c r="J130" i="6"/>
  <c r="I130" i="6"/>
  <c r="H130" i="6"/>
  <c r="G130" i="6"/>
  <c r="N129" i="6"/>
  <c r="J129" i="6" s="1"/>
  <c r="M129" i="6"/>
  <c r="I129" i="6" s="1"/>
  <c r="L129" i="6"/>
  <c r="K129" i="6"/>
  <c r="G129" i="6" s="1"/>
  <c r="H129" i="6"/>
  <c r="N128" i="6"/>
  <c r="M128" i="6"/>
  <c r="L128" i="6"/>
  <c r="K128" i="6"/>
  <c r="J128" i="6"/>
  <c r="I128" i="6"/>
  <c r="H128" i="6"/>
  <c r="G128" i="6"/>
  <c r="N127" i="6"/>
  <c r="M127" i="6"/>
  <c r="L127" i="6"/>
  <c r="K127" i="6"/>
  <c r="J127" i="6"/>
  <c r="I127" i="6"/>
  <c r="H127" i="6"/>
  <c r="G127" i="6"/>
  <c r="AN126" i="6"/>
  <c r="AM126" i="6"/>
  <c r="AL126" i="6"/>
  <c r="AK126" i="6"/>
  <c r="AJ126" i="6"/>
  <c r="AI126" i="6"/>
  <c r="AH126" i="6"/>
  <c r="AG126" i="6"/>
  <c r="AF126" i="6"/>
  <c r="AR126" i="6" s="1"/>
  <c r="F126" i="6" s="1"/>
  <c r="AE126" i="6"/>
  <c r="AQ126" i="6" s="1"/>
  <c r="E126" i="6" s="1"/>
  <c r="AD126" i="6"/>
  <c r="AP126" i="6" s="1"/>
  <c r="D126" i="6" s="1"/>
  <c r="D23" i="6" s="1"/>
  <c r="AC126" i="6"/>
  <c r="AO126" i="6" s="1"/>
  <c r="C126" i="6" s="1"/>
  <c r="N126" i="6"/>
  <c r="M126" i="6"/>
  <c r="L126" i="6"/>
  <c r="K126" i="6"/>
  <c r="J126" i="6"/>
  <c r="I126" i="6"/>
  <c r="H126" i="6"/>
  <c r="G126" i="6"/>
  <c r="AB125" i="6"/>
  <c r="AA125" i="6"/>
  <c r="Z125" i="6"/>
  <c r="Y125" i="6"/>
  <c r="X125" i="6"/>
  <c r="W125" i="6"/>
  <c r="U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N124" i="6"/>
  <c r="M124" i="6"/>
  <c r="L124" i="6"/>
  <c r="K124" i="6"/>
  <c r="J124" i="6"/>
  <c r="I124" i="6"/>
  <c r="H124" i="6"/>
  <c r="G124" i="6"/>
  <c r="N123" i="6"/>
  <c r="M123" i="6"/>
  <c r="L123" i="6"/>
  <c r="K123" i="6"/>
  <c r="G123" i="6" s="1"/>
  <c r="J123" i="6"/>
  <c r="I123" i="6"/>
  <c r="H123" i="6"/>
  <c r="N122" i="6"/>
  <c r="M122" i="6"/>
  <c r="L122" i="6"/>
  <c r="K122" i="6"/>
  <c r="J122" i="6"/>
  <c r="I122" i="6"/>
  <c r="H122" i="6"/>
  <c r="G122" i="6"/>
  <c r="N121" i="6"/>
  <c r="M121" i="6"/>
  <c r="L121" i="6"/>
  <c r="K121" i="6"/>
  <c r="J121" i="6"/>
  <c r="I121" i="6"/>
  <c r="H121" i="6"/>
  <c r="G121" i="6"/>
  <c r="N120" i="6"/>
  <c r="M120" i="6"/>
  <c r="L120" i="6"/>
  <c r="K120" i="6"/>
  <c r="J120" i="6"/>
  <c r="I120" i="6"/>
  <c r="H120" i="6"/>
  <c r="G120" i="6"/>
  <c r="N119" i="6"/>
  <c r="M119" i="6"/>
  <c r="L119" i="6"/>
  <c r="K119" i="6"/>
  <c r="J119" i="6"/>
  <c r="I119" i="6"/>
  <c r="H119" i="6"/>
  <c r="G119" i="6"/>
  <c r="N118" i="6"/>
  <c r="M118" i="6"/>
  <c r="L118" i="6"/>
  <c r="K118" i="6"/>
  <c r="J118" i="6"/>
  <c r="I118" i="6"/>
  <c r="H118" i="6"/>
  <c r="G118" i="6"/>
  <c r="N117" i="6"/>
  <c r="M117" i="6"/>
  <c r="L117" i="6"/>
  <c r="K117" i="6"/>
  <c r="G117" i="6" s="1"/>
  <c r="J117" i="6"/>
  <c r="I117" i="6"/>
  <c r="H117" i="6"/>
  <c r="N116" i="6"/>
  <c r="M116" i="6"/>
  <c r="L116" i="6"/>
  <c r="K116" i="6"/>
  <c r="G116" i="6" s="1"/>
  <c r="J116" i="6"/>
  <c r="I116" i="6"/>
  <c r="H116" i="6"/>
  <c r="N115" i="6"/>
  <c r="M115" i="6"/>
  <c r="L115" i="6"/>
  <c r="K115" i="6"/>
  <c r="G115" i="6" s="1"/>
  <c r="J115" i="6"/>
  <c r="I115" i="6"/>
  <c r="H115" i="6"/>
  <c r="AN114" i="6"/>
  <c r="AM114" i="6"/>
  <c r="AL114" i="6"/>
  <c r="AK114" i="6"/>
  <c r="AJ114" i="6"/>
  <c r="AI114" i="6"/>
  <c r="AH114" i="6"/>
  <c r="AG114" i="6"/>
  <c r="AF114" i="6"/>
  <c r="AR114" i="6" s="1"/>
  <c r="F114" i="6" s="1"/>
  <c r="AE114" i="6"/>
  <c r="AQ114" i="6" s="1"/>
  <c r="E114" i="6" s="1"/>
  <c r="AD114" i="6"/>
  <c r="AP114" i="6" s="1"/>
  <c r="D114" i="6" s="1"/>
  <c r="AC114" i="6"/>
  <c r="AO114" i="6" s="1"/>
  <c r="C114" i="6" s="1"/>
  <c r="B12" i="6" s="1"/>
  <c r="AB114" i="6"/>
  <c r="AA114" i="6"/>
  <c r="Z114" i="6"/>
  <c r="Y114" i="6"/>
  <c r="X114" i="6"/>
  <c r="W114" i="6"/>
  <c r="U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N113" i="6"/>
  <c r="M113" i="6"/>
  <c r="L113" i="6"/>
  <c r="K113" i="6"/>
  <c r="J113" i="6"/>
  <c r="I113" i="6"/>
  <c r="H113" i="6"/>
  <c r="G113" i="6"/>
  <c r="N112" i="6"/>
  <c r="M112" i="6"/>
  <c r="L112" i="6"/>
  <c r="K112" i="6"/>
  <c r="J112" i="6"/>
  <c r="I112" i="6"/>
  <c r="H112" i="6"/>
  <c r="G112" i="6"/>
  <c r="N111" i="6"/>
  <c r="M111" i="6"/>
  <c r="L111" i="6"/>
  <c r="K111" i="6"/>
  <c r="J111" i="6"/>
  <c r="I111" i="6"/>
  <c r="H111" i="6"/>
  <c r="G111" i="6"/>
  <c r="N110" i="6"/>
  <c r="M110" i="6"/>
  <c r="L110" i="6"/>
  <c r="K110" i="6"/>
  <c r="J110" i="6"/>
  <c r="I110" i="6"/>
  <c r="H110" i="6"/>
  <c r="G110" i="6"/>
  <c r="N109" i="6"/>
  <c r="M109" i="6"/>
  <c r="L109" i="6"/>
  <c r="K109" i="6"/>
  <c r="J109" i="6"/>
  <c r="I109" i="6"/>
  <c r="H109" i="6"/>
  <c r="G109" i="6"/>
  <c r="N108" i="6"/>
  <c r="M108" i="6"/>
  <c r="L108" i="6"/>
  <c r="K108" i="6"/>
  <c r="J108" i="6"/>
  <c r="I108" i="6"/>
  <c r="H108" i="6"/>
  <c r="G108" i="6"/>
  <c r="N107" i="6"/>
  <c r="M107" i="6"/>
  <c r="L107" i="6"/>
  <c r="K107" i="6"/>
  <c r="J107" i="6"/>
  <c r="I107" i="6"/>
  <c r="H107" i="6"/>
  <c r="G107" i="6"/>
  <c r="N106" i="6"/>
  <c r="M106" i="6"/>
  <c r="L106" i="6"/>
  <c r="K106" i="6"/>
  <c r="J106" i="6"/>
  <c r="I106" i="6"/>
  <c r="H106" i="6"/>
  <c r="G106" i="6"/>
  <c r="N105" i="6"/>
  <c r="M105" i="6"/>
  <c r="L105" i="6"/>
  <c r="K105" i="6"/>
  <c r="J105" i="6"/>
  <c r="I105" i="6"/>
  <c r="H105" i="6"/>
  <c r="G105" i="6"/>
  <c r="AN104" i="6"/>
  <c r="AM104" i="6"/>
  <c r="AL104" i="6"/>
  <c r="AK104" i="6"/>
  <c r="AJ104" i="6"/>
  <c r="AI104" i="6"/>
  <c r="AH104" i="6"/>
  <c r="AG104" i="6"/>
  <c r="AF104" i="6"/>
  <c r="AR104" i="6" s="1"/>
  <c r="F104" i="6" s="1"/>
  <c r="AE104" i="6"/>
  <c r="AQ104" i="6" s="1"/>
  <c r="E104" i="6" s="1"/>
  <c r="AD104" i="6"/>
  <c r="AP104" i="6" s="1"/>
  <c r="D104" i="6" s="1"/>
  <c r="D11" i="6" s="1"/>
  <c r="AC104" i="6"/>
  <c r="AO104" i="6" s="1"/>
  <c r="C104" i="6" s="1"/>
  <c r="N104" i="6"/>
  <c r="M104" i="6"/>
  <c r="L104" i="6"/>
  <c r="K104" i="6"/>
  <c r="J104" i="6"/>
  <c r="I104" i="6"/>
  <c r="H104" i="6"/>
  <c r="G104" i="6"/>
  <c r="AB103" i="6"/>
  <c r="AA103" i="6"/>
  <c r="Z103" i="6"/>
  <c r="Y103" i="6"/>
  <c r="X103" i="6"/>
  <c r="W103" i="6"/>
  <c r="U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N102" i="6"/>
  <c r="M102" i="6"/>
  <c r="L102" i="6"/>
  <c r="K102" i="6"/>
  <c r="G102" i="6" s="1"/>
  <c r="J102" i="6"/>
  <c r="I102" i="6"/>
  <c r="H102" i="6"/>
  <c r="N101" i="6"/>
  <c r="M101" i="6"/>
  <c r="L101" i="6"/>
  <c r="K101" i="6"/>
  <c r="G101" i="6" s="1"/>
  <c r="J101" i="6"/>
  <c r="I101" i="6"/>
  <c r="H101" i="6"/>
  <c r="N100" i="6"/>
  <c r="M100" i="6"/>
  <c r="L100" i="6"/>
  <c r="K100" i="6"/>
  <c r="J100" i="6"/>
  <c r="I100" i="6"/>
  <c r="H100" i="6"/>
  <c r="G100" i="6"/>
  <c r="N99" i="6"/>
  <c r="M99" i="6"/>
  <c r="L99" i="6"/>
  <c r="K99" i="6"/>
  <c r="J99" i="6"/>
  <c r="I99" i="6"/>
  <c r="H99" i="6"/>
  <c r="G99" i="6"/>
  <c r="N98" i="6"/>
  <c r="M98" i="6"/>
  <c r="L98" i="6"/>
  <c r="K98" i="6"/>
  <c r="J98" i="6"/>
  <c r="I98" i="6"/>
  <c r="H98" i="6"/>
  <c r="G98" i="6"/>
  <c r="N97" i="6"/>
  <c r="M97" i="6"/>
  <c r="L97" i="6"/>
  <c r="K97" i="6"/>
  <c r="J97" i="6"/>
  <c r="I97" i="6"/>
  <c r="H97" i="6"/>
  <c r="G97" i="6"/>
  <c r="N96" i="6"/>
  <c r="M96" i="6"/>
  <c r="L96" i="6"/>
  <c r="K96" i="6"/>
  <c r="J96" i="6"/>
  <c r="I96" i="6"/>
  <c r="H96" i="6"/>
  <c r="G96" i="6"/>
  <c r="N95" i="6"/>
  <c r="M95" i="6"/>
  <c r="L95" i="6"/>
  <c r="K95" i="6"/>
  <c r="J95" i="6"/>
  <c r="I95" i="6"/>
  <c r="H95" i="6"/>
  <c r="G95" i="6"/>
  <c r="N94" i="6"/>
  <c r="M94" i="6"/>
  <c r="I94" i="6" s="1"/>
  <c r="L94" i="6"/>
  <c r="H94" i="6" s="1"/>
  <c r="K94" i="6"/>
  <c r="G94" i="6" s="1"/>
  <c r="J94" i="6"/>
  <c r="AN93" i="6"/>
  <c r="AM93" i="6"/>
  <c r="AL93" i="6"/>
  <c r="AK93" i="6"/>
  <c r="AJ93" i="6"/>
  <c r="AI93" i="6"/>
  <c r="AH93" i="6"/>
  <c r="AG93" i="6"/>
  <c r="AF93" i="6"/>
  <c r="AR93" i="6" s="1"/>
  <c r="F93" i="6" s="1"/>
  <c r="AE93" i="6"/>
  <c r="AQ93" i="6" s="1"/>
  <c r="E93" i="6" s="1"/>
  <c r="AD93" i="6"/>
  <c r="AP93" i="6" s="1"/>
  <c r="D93" i="6" s="1"/>
  <c r="AC93" i="6"/>
  <c r="AO93" i="6" s="1"/>
  <c r="C93" i="6" s="1"/>
  <c r="N93" i="6"/>
  <c r="M93" i="6"/>
  <c r="L93" i="6"/>
  <c r="K93" i="6"/>
  <c r="J93" i="6"/>
  <c r="I93" i="6"/>
  <c r="H93" i="6"/>
  <c r="G93" i="6"/>
  <c r="AB92" i="6"/>
  <c r="AA92" i="6"/>
  <c r="Z92" i="6"/>
  <c r="Y92" i="6"/>
  <c r="X92" i="6"/>
  <c r="W92" i="6"/>
  <c r="U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N91" i="6"/>
  <c r="M91" i="6"/>
  <c r="I91" i="6" s="1"/>
  <c r="L91" i="6"/>
  <c r="H91" i="6" s="1"/>
  <c r="K91" i="6"/>
  <c r="J91" i="6"/>
  <c r="G91" i="6"/>
  <c r="N90" i="6"/>
  <c r="M90" i="6"/>
  <c r="I90" i="6" s="1"/>
  <c r="L90" i="6"/>
  <c r="K90" i="6"/>
  <c r="G90" i="6" s="1"/>
  <c r="J90" i="6"/>
  <c r="H90" i="6"/>
  <c r="N89" i="6"/>
  <c r="M89" i="6"/>
  <c r="I89" i="6" s="1"/>
  <c r="L89" i="6"/>
  <c r="H89" i="6" s="1"/>
  <c r="K89" i="6"/>
  <c r="J89" i="6"/>
  <c r="G89" i="6"/>
  <c r="N88" i="6"/>
  <c r="M88" i="6"/>
  <c r="I88" i="6" s="1"/>
  <c r="L88" i="6"/>
  <c r="K88" i="6"/>
  <c r="G88" i="6" s="1"/>
  <c r="J88" i="6"/>
  <c r="H88" i="6"/>
  <c r="N87" i="6"/>
  <c r="M87" i="6"/>
  <c r="I87" i="6" s="1"/>
  <c r="L87" i="6"/>
  <c r="H87" i="6" s="1"/>
  <c r="K87" i="6"/>
  <c r="J87" i="6"/>
  <c r="G87" i="6"/>
  <c r="N86" i="6"/>
  <c r="M86" i="6"/>
  <c r="L86" i="6"/>
  <c r="K86" i="6"/>
  <c r="J86" i="6"/>
  <c r="I86" i="6"/>
  <c r="H86" i="6"/>
  <c r="G86" i="6"/>
  <c r="N85" i="6"/>
  <c r="M85" i="6"/>
  <c r="L85" i="6"/>
  <c r="K85" i="6"/>
  <c r="J85" i="6"/>
  <c r="I85" i="6"/>
  <c r="H85" i="6"/>
  <c r="G85" i="6"/>
  <c r="N84" i="6"/>
  <c r="M84" i="6"/>
  <c r="L84" i="6"/>
  <c r="K84" i="6"/>
  <c r="J84" i="6"/>
  <c r="I84" i="6"/>
  <c r="H84" i="6"/>
  <c r="G84" i="6"/>
  <c r="N83" i="6"/>
  <c r="M83" i="6"/>
  <c r="L83" i="6"/>
  <c r="K83" i="6"/>
  <c r="J83" i="6"/>
  <c r="I83" i="6"/>
  <c r="H83" i="6"/>
  <c r="G83" i="6"/>
  <c r="AN82" i="6"/>
  <c r="AM82" i="6"/>
  <c r="AL82" i="6"/>
  <c r="AK82" i="6"/>
  <c r="AJ82" i="6"/>
  <c r="AI82" i="6"/>
  <c r="AH82" i="6"/>
  <c r="AG82" i="6"/>
  <c r="AF82" i="6"/>
  <c r="AR82" i="6" s="1"/>
  <c r="F82" i="6" s="1"/>
  <c r="AE82" i="6"/>
  <c r="AD82" i="6"/>
  <c r="AP82" i="6" s="1"/>
  <c r="D82" i="6" s="1"/>
  <c r="AC82" i="6"/>
  <c r="AO82" i="6" s="1"/>
  <c r="C82" i="6" s="1"/>
  <c r="B9" i="6" s="1"/>
  <c r="N82" i="6"/>
  <c r="M82" i="6"/>
  <c r="L82" i="6"/>
  <c r="K82" i="6"/>
  <c r="J82" i="6"/>
  <c r="I82" i="6"/>
  <c r="H82" i="6"/>
  <c r="G82" i="6"/>
  <c r="AB81" i="6"/>
  <c r="AA81" i="6"/>
  <c r="Z81" i="6"/>
  <c r="Y81" i="6"/>
  <c r="X81" i="6"/>
  <c r="W81" i="6"/>
  <c r="U81" i="6"/>
  <c r="S81" i="6"/>
  <c r="R81" i="6"/>
  <c r="Q81" i="6"/>
  <c r="P81" i="6"/>
  <c r="O81" i="6"/>
  <c r="N81" i="6"/>
  <c r="M81" i="6"/>
  <c r="I81" i="6" s="1"/>
  <c r="L81" i="6"/>
  <c r="K81" i="6"/>
  <c r="G81" i="6" s="1"/>
  <c r="J81" i="6"/>
  <c r="H81" i="6"/>
  <c r="N80" i="6"/>
  <c r="M80" i="6"/>
  <c r="I80" i="6" s="1"/>
  <c r="L80" i="6"/>
  <c r="H80" i="6" s="1"/>
  <c r="K80" i="6"/>
  <c r="J80" i="6"/>
  <c r="G80" i="6"/>
  <c r="N79" i="6"/>
  <c r="M79" i="6"/>
  <c r="I79" i="6" s="1"/>
  <c r="L79" i="6"/>
  <c r="K79" i="6"/>
  <c r="G79" i="6" s="1"/>
  <c r="J79" i="6"/>
  <c r="H79" i="6"/>
  <c r="N78" i="6"/>
  <c r="M78" i="6"/>
  <c r="L78" i="6"/>
  <c r="K78" i="6"/>
  <c r="J78" i="6"/>
  <c r="I78" i="6"/>
  <c r="H78" i="6"/>
  <c r="G78" i="6"/>
  <c r="N77" i="6"/>
  <c r="M77" i="6"/>
  <c r="L77" i="6"/>
  <c r="K77" i="6"/>
  <c r="J77" i="6"/>
  <c r="I77" i="6"/>
  <c r="H77" i="6"/>
  <c r="G77" i="6"/>
  <c r="N76" i="6"/>
  <c r="J76" i="6" s="1"/>
  <c r="M76" i="6"/>
  <c r="L76" i="6"/>
  <c r="K76" i="6"/>
  <c r="I76" i="6"/>
  <c r="H76" i="6"/>
  <c r="G76" i="6"/>
  <c r="N75" i="6"/>
  <c r="J75" i="6" s="1"/>
  <c r="M75" i="6"/>
  <c r="I75" i="6" s="1"/>
  <c r="L75" i="6"/>
  <c r="K75" i="6"/>
  <c r="H75" i="6"/>
  <c r="G75" i="6"/>
  <c r="N74" i="6"/>
  <c r="M74" i="6"/>
  <c r="I74" i="6" s="1"/>
  <c r="L74" i="6"/>
  <c r="H74" i="6" s="1"/>
  <c r="K74" i="6"/>
  <c r="J74" i="6"/>
  <c r="G74" i="6"/>
  <c r="N73" i="6"/>
  <c r="J73" i="6" s="1"/>
  <c r="M73" i="6"/>
  <c r="I73" i="6" s="1"/>
  <c r="L73" i="6"/>
  <c r="K73" i="6"/>
  <c r="H73" i="6"/>
  <c r="G73" i="6"/>
  <c r="N72" i="6"/>
  <c r="M72" i="6"/>
  <c r="I72" i="6" s="1"/>
  <c r="L72" i="6"/>
  <c r="K72" i="6"/>
  <c r="G72" i="6" s="1"/>
  <c r="J72" i="6"/>
  <c r="H72" i="6"/>
  <c r="N71" i="6"/>
  <c r="M71" i="6"/>
  <c r="I71" i="6" s="1"/>
  <c r="L71" i="6"/>
  <c r="H71" i="6" s="1"/>
  <c r="K71" i="6"/>
  <c r="J71" i="6"/>
  <c r="G71" i="6"/>
  <c r="AN70" i="6"/>
  <c r="AM70" i="6"/>
  <c r="AL70" i="6"/>
  <c r="AK70" i="6"/>
  <c r="AJ70" i="6"/>
  <c r="AI70" i="6"/>
  <c r="AH70" i="6"/>
  <c r="AG70" i="6"/>
  <c r="AF70" i="6"/>
  <c r="AE70" i="6"/>
  <c r="AD70" i="6"/>
  <c r="AP70" i="6" s="1"/>
  <c r="D70" i="6" s="1"/>
  <c r="D8" i="6" s="1"/>
  <c r="AC70" i="6"/>
  <c r="AO70" i="6" s="1"/>
  <c r="C70" i="6" s="1"/>
  <c r="B8" i="6" s="1"/>
  <c r="AB70" i="6"/>
  <c r="AA70" i="6"/>
  <c r="Z70" i="6"/>
  <c r="Y70" i="6"/>
  <c r="X70" i="6"/>
  <c r="W70" i="6"/>
  <c r="U70" i="6"/>
  <c r="S70" i="6"/>
  <c r="R70" i="6"/>
  <c r="Q70" i="6"/>
  <c r="P70" i="6"/>
  <c r="O70" i="6"/>
  <c r="N70" i="6"/>
  <c r="M70" i="6"/>
  <c r="L70" i="6"/>
  <c r="K70" i="6"/>
  <c r="G70" i="6" s="1"/>
  <c r="J70" i="6"/>
  <c r="I70" i="6"/>
  <c r="H70" i="6"/>
  <c r="N69" i="6"/>
  <c r="M69" i="6"/>
  <c r="L69" i="6"/>
  <c r="K69" i="6"/>
  <c r="J69" i="6"/>
  <c r="I69" i="6"/>
  <c r="H69" i="6"/>
  <c r="G69" i="6"/>
  <c r="N68" i="6"/>
  <c r="M68" i="6"/>
  <c r="L68" i="6"/>
  <c r="K68" i="6"/>
  <c r="J68" i="6"/>
  <c r="I68" i="6"/>
  <c r="H68" i="6"/>
  <c r="G68" i="6"/>
  <c r="N67" i="6"/>
  <c r="M67" i="6"/>
  <c r="L67" i="6"/>
  <c r="K67" i="6"/>
  <c r="G67" i="6" s="1"/>
  <c r="J67" i="6"/>
  <c r="I67" i="6"/>
  <c r="H67" i="6"/>
  <c r="N66" i="6"/>
  <c r="M66" i="6"/>
  <c r="L66" i="6"/>
  <c r="K66" i="6"/>
  <c r="J66" i="6"/>
  <c r="I66" i="6"/>
  <c r="H66" i="6"/>
  <c r="G66" i="6"/>
  <c r="N65" i="6"/>
  <c r="M65" i="6"/>
  <c r="L65" i="6"/>
  <c r="K65" i="6"/>
  <c r="J65" i="6"/>
  <c r="I65" i="6"/>
  <c r="H65" i="6"/>
  <c r="G65" i="6"/>
  <c r="N64" i="6"/>
  <c r="M64" i="6"/>
  <c r="L64" i="6"/>
  <c r="K64" i="6"/>
  <c r="G64" i="6" s="1"/>
  <c r="J64" i="6"/>
  <c r="I64" i="6"/>
  <c r="H64" i="6"/>
  <c r="N63" i="6"/>
  <c r="M63" i="6"/>
  <c r="L63" i="6"/>
  <c r="K63" i="6"/>
  <c r="J63" i="6"/>
  <c r="I63" i="6"/>
  <c r="H63" i="6"/>
  <c r="G63" i="6"/>
  <c r="N62" i="6"/>
  <c r="M62" i="6"/>
  <c r="L62" i="6"/>
  <c r="K62" i="6"/>
  <c r="J62" i="6"/>
  <c r="I62" i="6"/>
  <c r="H62" i="6"/>
  <c r="G62" i="6"/>
  <c r="N61" i="6"/>
  <c r="M61" i="6"/>
  <c r="L61" i="6"/>
  <c r="K61" i="6"/>
  <c r="J61" i="6"/>
  <c r="I61" i="6"/>
  <c r="H61" i="6"/>
  <c r="G61" i="6"/>
  <c r="AN60" i="6"/>
  <c r="AM60" i="6"/>
  <c r="AL60" i="6"/>
  <c r="AK60" i="6"/>
  <c r="AJ60" i="6"/>
  <c r="AI60" i="6"/>
  <c r="AH60" i="6"/>
  <c r="AG60" i="6"/>
  <c r="AF60" i="6"/>
  <c r="AR60" i="6" s="1"/>
  <c r="AE60" i="6"/>
  <c r="AQ60" i="6" s="1"/>
  <c r="E60" i="6" s="1"/>
  <c r="AD60" i="6"/>
  <c r="AP60" i="6" s="1"/>
  <c r="D60" i="6" s="1"/>
  <c r="D7" i="6" s="1"/>
  <c r="AC60" i="6"/>
  <c r="N60" i="6"/>
  <c r="M60" i="6"/>
  <c r="L60" i="6"/>
  <c r="K60" i="6"/>
  <c r="J60" i="6"/>
  <c r="I60" i="6"/>
  <c r="H60" i="6"/>
  <c r="G60" i="6"/>
  <c r="F60" i="6"/>
  <c r="AB59" i="6"/>
  <c r="AA59" i="6"/>
  <c r="Z59" i="6"/>
  <c r="Y59" i="6"/>
  <c r="X59" i="6"/>
  <c r="W59" i="6"/>
  <c r="U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N58" i="6"/>
  <c r="J58" i="6" s="1"/>
  <c r="M58" i="6"/>
  <c r="I58" i="6" s="1"/>
  <c r="L58" i="6"/>
  <c r="K58" i="6"/>
  <c r="G58" i="6" s="1"/>
  <c r="H58" i="6"/>
  <c r="N57" i="6"/>
  <c r="M57" i="6"/>
  <c r="L57" i="6"/>
  <c r="K57" i="6"/>
  <c r="J57" i="6"/>
  <c r="I57" i="6"/>
  <c r="H57" i="6"/>
  <c r="G57" i="6"/>
  <c r="N56" i="6"/>
  <c r="J56" i="6" s="1"/>
  <c r="M56" i="6"/>
  <c r="L56" i="6"/>
  <c r="H56" i="6" s="1"/>
  <c r="K56" i="6"/>
  <c r="I56" i="6"/>
  <c r="G56" i="6"/>
  <c r="N55" i="6"/>
  <c r="J55" i="6" s="1"/>
  <c r="M55" i="6"/>
  <c r="I55" i="6" s="1"/>
  <c r="L55" i="6"/>
  <c r="K55" i="6"/>
  <c r="G55" i="6" s="1"/>
  <c r="H55" i="6"/>
  <c r="N54" i="6"/>
  <c r="M54" i="6"/>
  <c r="L54" i="6"/>
  <c r="K54" i="6"/>
  <c r="J54" i="6"/>
  <c r="I54" i="6"/>
  <c r="H54" i="6"/>
  <c r="G54" i="6"/>
  <c r="N53" i="6"/>
  <c r="J53" i="6" s="1"/>
  <c r="M53" i="6"/>
  <c r="L53" i="6"/>
  <c r="H53" i="6" s="1"/>
  <c r="K53" i="6"/>
  <c r="I53" i="6"/>
  <c r="G53" i="6"/>
  <c r="N52" i="6"/>
  <c r="M52" i="6"/>
  <c r="L52" i="6"/>
  <c r="K52" i="6"/>
  <c r="J52" i="6"/>
  <c r="I52" i="6"/>
  <c r="H52" i="6"/>
  <c r="G52" i="6"/>
  <c r="N51" i="6"/>
  <c r="M51" i="6"/>
  <c r="L51" i="6"/>
  <c r="K51" i="6"/>
  <c r="J51" i="6"/>
  <c r="I51" i="6"/>
  <c r="H51" i="6"/>
  <c r="G51" i="6"/>
  <c r="N50" i="6"/>
  <c r="J50" i="6" s="1"/>
  <c r="M50" i="6"/>
  <c r="I50" i="6" s="1"/>
  <c r="L50" i="6"/>
  <c r="K50" i="6"/>
  <c r="H50" i="6"/>
  <c r="G50" i="6"/>
  <c r="AN49" i="6"/>
  <c r="AM49" i="6"/>
  <c r="AL49" i="6"/>
  <c r="AK49" i="6"/>
  <c r="AJ49" i="6"/>
  <c r="AI49" i="6"/>
  <c r="AH49" i="6"/>
  <c r="AG49" i="6"/>
  <c r="AF49" i="6"/>
  <c r="AR49" i="6" s="1"/>
  <c r="F49" i="6" s="1"/>
  <c r="AE49" i="6"/>
  <c r="AQ49" i="6" s="1"/>
  <c r="E49" i="6" s="1"/>
  <c r="AD49" i="6"/>
  <c r="AP49" i="6" s="1"/>
  <c r="D49" i="6" s="1"/>
  <c r="D6" i="6" s="1"/>
  <c r="AC49" i="6"/>
  <c r="AO49" i="6" s="1"/>
  <c r="C49" i="6" s="1"/>
  <c r="B6" i="6" s="1"/>
  <c r="N49" i="6"/>
  <c r="M49" i="6"/>
  <c r="L49" i="6"/>
  <c r="K49" i="6"/>
  <c r="J49" i="6"/>
  <c r="I49" i="6"/>
  <c r="H49" i="6"/>
  <c r="G49" i="6"/>
  <c r="AB48" i="6"/>
  <c r="AA48" i="6"/>
  <c r="Z48" i="6"/>
  <c r="Y48" i="6"/>
  <c r="X48" i="6"/>
  <c r="W48" i="6"/>
  <c r="U48" i="6"/>
  <c r="S48" i="6"/>
  <c r="R48" i="6"/>
  <c r="Q48" i="6"/>
  <c r="P48" i="6"/>
  <c r="K48" i="6"/>
  <c r="G48" i="6" s="1"/>
  <c r="N48" i="6"/>
  <c r="J48" i="6" s="1"/>
  <c r="M48" i="6"/>
  <c r="L48" i="6"/>
  <c r="I48" i="6"/>
  <c r="H48" i="6"/>
  <c r="N47" i="6"/>
  <c r="M47" i="6"/>
  <c r="L47" i="6"/>
  <c r="K47" i="6"/>
  <c r="G47" i="6" s="1"/>
  <c r="J47" i="6"/>
  <c r="I47" i="6"/>
  <c r="H47" i="6"/>
  <c r="N46" i="6"/>
  <c r="M46" i="6"/>
  <c r="L46" i="6"/>
  <c r="K46" i="6"/>
  <c r="G46" i="6" s="1"/>
  <c r="J46" i="6"/>
  <c r="I46" i="6"/>
  <c r="H46" i="6"/>
  <c r="N45" i="6"/>
  <c r="M45" i="6"/>
  <c r="L45" i="6"/>
  <c r="H45" i="6" s="1"/>
  <c r="K45" i="6"/>
  <c r="G45" i="6" s="1"/>
  <c r="J45" i="6"/>
  <c r="I45" i="6"/>
  <c r="N44" i="6"/>
  <c r="M44" i="6"/>
  <c r="L44" i="6"/>
  <c r="K44" i="6"/>
  <c r="G44" i="6" s="1"/>
  <c r="J44" i="6"/>
  <c r="I44" i="6"/>
  <c r="H44" i="6"/>
  <c r="N43" i="6"/>
  <c r="M43" i="6"/>
  <c r="L43" i="6"/>
  <c r="K43" i="6"/>
  <c r="J43" i="6"/>
  <c r="I43" i="6"/>
  <c r="H43" i="6"/>
  <c r="G43" i="6"/>
  <c r="N42" i="6"/>
  <c r="M42" i="6"/>
  <c r="L42" i="6"/>
  <c r="K42" i="6"/>
  <c r="G42" i="6" s="1"/>
  <c r="J42" i="6"/>
  <c r="I42" i="6"/>
  <c r="H42" i="6"/>
  <c r="N41" i="6"/>
  <c r="M41" i="6"/>
  <c r="L41" i="6"/>
  <c r="K41" i="6"/>
  <c r="G41" i="6" s="1"/>
  <c r="J41" i="6"/>
  <c r="I41" i="6"/>
  <c r="H41" i="6"/>
  <c r="N40" i="6"/>
  <c r="M40" i="6"/>
  <c r="L40" i="6"/>
  <c r="K40" i="6"/>
  <c r="G40" i="6" s="1"/>
  <c r="J40" i="6"/>
  <c r="I40" i="6"/>
  <c r="H40" i="6"/>
  <c r="N39" i="6"/>
  <c r="M39" i="6"/>
  <c r="L39" i="6"/>
  <c r="K39" i="6"/>
  <c r="G39" i="6" s="1"/>
  <c r="J39" i="6"/>
  <c r="I39" i="6"/>
  <c r="H39" i="6"/>
  <c r="AN38" i="6"/>
  <c r="AM38" i="6"/>
  <c r="AL38" i="6"/>
  <c r="AK38" i="6"/>
  <c r="AJ38" i="6"/>
  <c r="AI38" i="6"/>
  <c r="AH38" i="6"/>
  <c r="AG38" i="6"/>
  <c r="AF38" i="6"/>
  <c r="AR38" i="6" s="1"/>
  <c r="F38" i="6" s="1"/>
  <c r="AE38" i="6"/>
  <c r="AQ38" i="6" s="1"/>
  <c r="E38" i="6" s="1"/>
  <c r="AD38" i="6"/>
  <c r="AC38" i="6"/>
  <c r="AO38" i="6" s="1"/>
  <c r="C38" i="6" s="1"/>
  <c r="B5" i="6" s="1"/>
  <c r="N38" i="6"/>
  <c r="M38" i="6"/>
  <c r="I38" i="6" s="1"/>
  <c r="L38" i="6"/>
  <c r="K38" i="6"/>
  <c r="G38" i="6" s="1"/>
  <c r="J38" i="6"/>
  <c r="H38" i="6"/>
  <c r="D27" i="6"/>
  <c r="B27" i="6"/>
  <c r="D26" i="6"/>
  <c r="B26" i="6"/>
  <c r="D25" i="6"/>
  <c r="B25" i="6"/>
  <c r="D24" i="6"/>
  <c r="B24" i="6"/>
  <c r="B23" i="6"/>
  <c r="D22" i="6"/>
  <c r="B22" i="6"/>
  <c r="D21" i="6"/>
  <c r="B21" i="6"/>
  <c r="D20" i="6"/>
  <c r="B20" i="6"/>
  <c r="D19" i="6"/>
  <c r="B19" i="6"/>
  <c r="D18" i="6"/>
  <c r="B18" i="6"/>
  <c r="D17" i="6"/>
  <c r="B17" i="6"/>
  <c r="D16" i="6"/>
  <c r="D15" i="6"/>
  <c r="B15" i="6"/>
  <c r="D14" i="6"/>
  <c r="B14" i="6"/>
  <c r="D13" i="6"/>
  <c r="B13" i="6"/>
  <c r="D12" i="6"/>
  <c r="B11" i="6"/>
  <c r="D10" i="6"/>
  <c r="B10" i="6"/>
  <c r="D9" i="6"/>
  <c r="AQ159" i="6" l="1"/>
  <c r="E159" i="6" s="1"/>
  <c r="AQ82" i="6"/>
  <c r="E82" i="6" s="1"/>
  <c r="AR70" i="6"/>
  <c r="F70" i="6" s="1"/>
  <c r="AQ70" i="6"/>
  <c r="E70" i="6" s="1"/>
  <c r="AO60" i="6"/>
  <c r="C60" i="6" s="1"/>
  <c r="B7" i="6" s="1"/>
  <c r="AP38" i="6"/>
  <c r="D38" i="6" s="1"/>
  <c r="D5" i="6" s="1"/>
  <c r="G69" i="5" l="1"/>
  <c r="C69" i="5" s="1"/>
  <c r="H69" i="5"/>
  <c r="D69" i="5" s="1"/>
  <c r="I69" i="5"/>
  <c r="E69" i="5" s="1"/>
  <c r="J69" i="5"/>
  <c r="F69" i="5" s="1"/>
  <c r="G70" i="5"/>
  <c r="C70" i="5" s="1"/>
  <c r="H70" i="5"/>
  <c r="D70" i="5" s="1"/>
  <c r="I70" i="5"/>
  <c r="E70" i="5" s="1"/>
  <c r="J70" i="5"/>
  <c r="F70" i="5" s="1"/>
  <c r="G71" i="5"/>
  <c r="C71" i="5" s="1"/>
  <c r="H71" i="5"/>
  <c r="D71" i="5" s="1"/>
  <c r="I71" i="5"/>
  <c r="E71" i="5" s="1"/>
  <c r="J71" i="5"/>
  <c r="F71" i="5" s="1"/>
  <c r="G72" i="5"/>
  <c r="C72" i="5" s="1"/>
  <c r="H72" i="5"/>
  <c r="D72" i="5" s="1"/>
  <c r="I72" i="5"/>
  <c r="E72" i="5" s="1"/>
  <c r="J72" i="5"/>
  <c r="F72" i="5" s="1"/>
  <c r="G73" i="5"/>
  <c r="C73" i="5" s="1"/>
  <c r="H73" i="5"/>
  <c r="D73" i="5" s="1"/>
  <c r="I73" i="5"/>
  <c r="E73" i="5" s="1"/>
  <c r="J73" i="5"/>
  <c r="F73" i="5" s="1"/>
  <c r="G74" i="5"/>
  <c r="C74" i="5" s="1"/>
  <c r="H74" i="5"/>
  <c r="D74" i="5" s="1"/>
  <c r="I74" i="5"/>
  <c r="E74" i="5" s="1"/>
  <c r="J74" i="5"/>
  <c r="F74" i="5" s="1"/>
  <c r="G75" i="5"/>
  <c r="C75" i="5" s="1"/>
  <c r="H75" i="5"/>
  <c r="D75" i="5" s="1"/>
  <c r="I75" i="5"/>
  <c r="E75" i="5" s="1"/>
  <c r="J75" i="5"/>
  <c r="F75" i="5" s="1"/>
  <c r="G76" i="5"/>
  <c r="C76" i="5" s="1"/>
  <c r="H76" i="5"/>
  <c r="D76" i="5" s="1"/>
  <c r="I76" i="5"/>
  <c r="E76" i="5" s="1"/>
  <c r="J76" i="5"/>
  <c r="F76" i="5" s="1"/>
  <c r="G77" i="5"/>
  <c r="C77" i="5" s="1"/>
  <c r="H77" i="5"/>
  <c r="D77" i="5" s="1"/>
  <c r="I77" i="5"/>
  <c r="E77" i="5" s="1"/>
  <c r="J77" i="5"/>
  <c r="F77" i="5" s="1"/>
  <c r="G79" i="5"/>
  <c r="C79" i="5" s="1"/>
  <c r="H79" i="5"/>
  <c r="D79" i="5" s="1"/>
  <c r="I79" i="5"/>
  <c r="E79" i="5" s="1"/>
  <c r="J79" i="5"/>
  <c r="F79" i="5" s="1"/>
  <c r="G80" i="5"/>
  <c r="C80" i="5" s="1"/>
  <c r="H80" i="5"/>
  <c r="D80" i="5" s="1"/>
  <c r="I80" i="5"/>
  <c r="E80" i="5" s="1"/>
  <c r="J80" i="5"/>
  <c r="F80" i="5" s="1"/>
  <c r="G81" i="5"/>
  <c r="C81" i="5" s="1"/>
  <c r="H81" i="5"/>
  <c r="D81" i="5" s="1"/>
  <c r="I81" i="5"/>
  <c r="E81" i="5" s="1"/>
  <c r="J81" i="5"/>
  <c r="F81" i="5" s="1"/>
  <c r="G82" i="5"/>
  <c r="C82" i="5" s="1"/>
  <c r="H82" i="5"/>
  <c r="D82" i="5" s="1"/>
  <c r="I82" i="5"/>
  <c r="E82" i="5" s="1"/>
  <c r="J82" i="5"/>
  <c r="F82" i="5" s="1"/>
  <c r="G83" i="5"/>
  <c r="C83" i="5" s="1"/>
  <c r="H83" i="5"/>
  <c r="D83" i="5" s="1"/>
  <c r="I83" i="5"/>
  <c r="E83" i="5" s="1"/>
  <c r="J83" i="5"/>
  <c r="F83" i="5" s="1"/>
  <c r="G84" i="5"/>
  <c r="C84" i="5" s="1"/>
  <c r="H84" i="5"/>
  <c r="D84" i="5" s="1"/>
  <c r="I84" i="5"/>
  <c r="E84" i="5" s="1"/>
  <c r="J84" i="5"/>
  <c r="F84" i="5" s="1"/>
  <c r="G85" i="5"/>
  <c r="C85" i="5" s="1"/>
  <c r="H85" i="5"/>
  <c r="D85" i="5" s="1"/>
  <c r="I85" i="5"/>
  <c r="E85" i="5" s="1"/>
  <c r="J85" i="5"/>
  <c r="F85" i="5" s="1"/>
  <c r="G86" i="5"/>
  <c r="C86" i="5" s="1"/>
  <c r="H86" i="5"/>
  <c r="D86" i="5" s="1"/>
  <c r="I86" i="5"/>
  <c r="E86" i="5" s="1"/>
  <c r="J86" i="5"/>
  <c r="F86" i="5" s="1"/>
  <c r="G87" i="5"/>
  <c r="C87" i="5" s="1"/>
  <c r="H87" i="5"/>
  <c r="D87" i="5" s="1"/>
  <c r="I87" i="5"/>
  <c r="E87" i="5" s="1"/>
  <c r="J87" i="5"/>
  <c r="F87" i="5" s="1"/>
  <c r="G88" i="5"/>
  <c r="C88" i="5" s="1"/>
  <c r="H88" i="5"/>
  <c r="D88" i="5" s="1"/>
  <c r="I88" i="5"/>
  <c r="E88" i="5" s="1"/>
  <c r="J88" i="5"/>
  <c r="F88" i="5" s="1"/>
  <c r="G90" i="5"/>
  <c r="C90" i="5" s="1"/>
  <c r="H90" i="5"/>
  <c r="D90" i="5" s="1"/>
  <c r="I90" i="5"/>
  <c r="E90" i="5" s="1"/>
  <c r="J90" i="5"/>
  <c r="F90" i="5" s="1"/>
  <c r="G91" i="5"/>
  <c r="C91" i="5" s="1"/>
  <c r="H91" i="5"/>
  <c r="D91" i="5" s="1"/>
  <c r="I91" i="5"/>
  <c r="E91" i="5" s="1"/>
  <c r="J91" i="5"/>
  <c r="F91" i="5" s="1"/>
  <c r="G92" i="5"/>
  <c r="C92" i="5" s="1"/>
  <c r="H92" i="5"/>
  <c r="D92" i="5" s="1"/>
  <c r="I92" i="5"/>
  <c r="E92" i="5" s="1"/>
  <c r="J92" i="5"/>
  <c r="F92" i="5" s="1"/>
  <c r="G93" i="5"/>
  <c r="C93" i="5" s="1"/>
  <c r="H93" i="5"/>
  <c r="D93" i="5" s="1"/>
  <c r="I93" i="5"/>
  <c r="E93" i="5" s="1"/>
  <c r="J93" i="5"/>
  <c r="F93" i="5" s="1"/>
  <c r="G94" i="5"/>
  <c r="C94" i="5" s="1"/>
  <c r="H94" i="5"/>
  <c r="D94" i="5" s="1"/>
  <c r="I94" i="5"/>
  <c r="E94" i="5" s="1"/>
  <c r="J94" i="5"/>
  <c r="F94" i="5" s="1"/>
  <c r="G95" i="5"/>
  <c r="C95" i="5" s="1"/>
  <c r="H95" i="5"/>
  <c r="D95" i="5" s="1"/>
  <c r="I95" i="5"/>
  <c r="E95" i="5" s="1"/>
  <c r="J95" i="5"/>
  <c r="F95" i="5" s="1"/>
  <c r="G96" i="5"/>
  <c r="C96" i="5" s="1"/>
  <c r="H96" i="5"/>
  <c r="D96" i="5" s="1"/>
  <c r="I96" i="5"/>
  <c r="E96" i="5" s="1"/>
  <c r="J96" i="5"/>
  <c r="F96" i="5" s="1"/>
  <c r="G97" i="5"/>
  <c r="C97" i="5" s="1"/>
  <c r="H97" i="5"/>
  <c r="D97" i="5" s="1"/>
  <c r="I97" i="5"/>
  <c r="E97" i="5" s="1"/>
  <c r="J97" i="5"/>
  <c r="F97" i="5" s="1"/>
  <c r="G98" i="5"/>
  <c r="C98" i="5" s="1"/>
  <c r="H98" i="5"/>
  <c r="D98" i="5" s="1"/>
  <c r="I98" i="5"/>
  <c r="E98" i="5" s="1"/>
  <c r="J98" i="5"/>
  <c r="F98" i="5" s="1"/>
  <c r="G99" i="5"/>
  <c r="C99" i="5" s="1"/>
  <c r="H99" i="5"/>
  <c r="D99" i="5" s="1"/>
  <c r="I99" i="5"/>
  <c r="E99" i="5" s="1"/>
  <c r="J99" i="5"/>
  <c r="F99" i="5" s="1"/>
  <c r="G101" i="5"/>
  <c r="C101" i="5" s="1"/>
  <c r="H101" i="5"/>
  <c r="D101" i="5" s="1"/>
  <c r="I101" i="5"/>
  <c r="E101" i="5" s="1"/>
  <c r="J101" i="5"/>
  <c r="F101" i="5" s="1"/>
  <c r="G102" i="5"/>
  <c r="C102" i="5" s="1"/>
  <c r="H102" i="5"/>
  <c r="D102" i="5" s="1"/>
  <c r="I102" i="5"/>
  <c r="E102" i="5" s="1"/>
  <c r="J102" i="5"/>
  <c r="F102" i="5" s="1"/>
  <c r="G103" i="5"/>
  <c r="C103" i="5" s="1"/>
  <c r="H103" i="5"/>
  <c r="D103" i="5" s="1"/>
  <c r="I103" i="5"/>
  <c r="E103" i="5" s="1"/>
  <c r="J103" i="5"/>
  <c r="F103" i="5" s="1"/>
  <c r="G104" i="5"/>
  <c r="C104" i="5" s="1"/>
  <c r="H104" i="5"/>
  <c r="D104" i="5" s="1"/>
  <c r="I104" i="5"/>
  <c r="E104" i="5" s="1"/>
  <c r="J104" i="5"/>
  <c r="F104" i="5" s="1"/>
  <c r="G105" i="5"/>
  <c r="C105" i="5" s="1"/>
  <c r="H105" i="5"/>
  <c r="D105" i="5" s="1"/>
  <c r="I105" i="5"/>
  <c r="E105" i="5" s="1"/>
  <c r="J105" i="5"/>
  <c r="F105" i="5" s="1"/>
  <c r="G106" i="5"/>
  <c r="C106" i="5" s="1"/>
  <c r="H106" i="5"/>
  <c r="D106" i="5" s="1"/>
  <c r="I106" i="5"/>
  <c r="E106" i="5" s="1"/>
  <c r="J106" i="5"/>
  <c r="F106" i="5" s="1"/>
  <c r="G107" i="5"/>
  <c r="C107" i="5" s="1"/>
  <c r="H107" i="5"/>
  <c r="D107" i="5" s="1"/>
  <c r="I107" i="5"/>
  <c r="E107" i="5" s="1"/>
  <c r="J107" i="5"/>
  <c r="F107" i="5" s="1"/>
  <c r="G108" i="5"/>
  <c r="C108" i="5" s="1"/>
  <c r="H108" i="5"/>
  <c r="D108" i="5" s="1"/>
  <c r="I108" i="5"/>
  <c r="E108" i="5" s="1"/>
  <c r="J108" i="5"/>
  <c r="F108" i="5" s="1"/>
  <c r="G109" i="5"/>
  <c r="C109" i="5" s="1"/>
  <c r="H109" i="5"/>
  <c r="D109" i="5" s="1"/>
  <c r="I109" i="5"/>
  <c r="E109" i="5" s="1"/>
  <c r="J109" i="5"/>
  <c r="F109" i="5" s="1"/>
  <c r="G110" i="5"/>
  <c r="C110" i="5" s="1"/>
  <c r="H110" i="5"/>
  <c r="D110" i="5" s="1"/>
  <c r="I110" i="5"/>
  <c r="E110" i="5" s="1"/>
  <c r="J110" i="5"/>
  <c r="F110" i="5" s="1"/>
  <c r="G112" i="5"/>
  <c r="C112" i="5" s="1"/>
  <c r="H112" i="5"/>
  <c r="D112" i="5" s="1"/>
  <c r="I112" i="5"/>
  <c r="E112" i="5" s="1"/>
  <c r="J112" i="5"/>
  <c r="F112" i="5" s="1"/>
  <c r="G113" i="5"/>
  <c r="C113" i="5" s="1"/>
  <c r="H113" i="5"/>
  <c r="D113" i="5" s="1"/>
  <c r="I113" i="5"/>
  <c r="E113" i="5" s="1"/>
  <c r="J113" i="5"/>
  <c r="F113" i="5" s="1"/>
  <c r="G114" i="5"/>
  <c r="C114" i="5" s="1"/>
  <c r="H114" i="5"/>
  <c r="D114" i="5" s="1"/>
  <c r="I114" i="5"/>
  <c r="E114" i="5" s="1"/>
  <c r="J114" i="5"/>
  <c r="F114" i="5" s="1"/>
  <c r="G115" i="5"/>
  <c r="C115" i="5" s="1"/>
  <c r="H115" i="5"/>
  <c r="D115" i="5" s="1"/>
  <c r="I115" i="5"/>
  <c r="E115" i="5" s="1"/>
  <c r="J115" i="5"/>
  <c r="F115" i="5" s="1"/>
  <c r="G116" i="5"/>
  <c r="C116" i="5" s="1"/>
  <c r="H116" i="5"/>
  <c r="D116" i="5" s="1"/>
  <c r="I116" i="5"/>
  <c r="E116" i="5" s="1"/>
  <c r="J116" i="5"/>
  <c r="F116" i="5" s="1"/>
  <c r="G117" i="5"/>
  <c r="C117" i="5" s="1"/>
  <c r="H117" i="5"/>
  <c r="D117" i="5" s="1"/>
  <c r="I117" i="5"/>
  <c r="E117" i="5" s="1"/>
  <c r="J117" i="5"/>
  <c r="F117" i="5" s="1"/>
  <c r="G118" i="5"/>
  <c r="C118" i="5" s="1"/>
  <c r="H118" i="5"/>
  <c r="D118" i="5" s="1"/>
  <c r="I118" i="5"/>
  <c r="E118" i="5" s="1"/>
  <c r="J118" i="5"/>
  <c r="F118" i="5" s="1"/>
  <c r="G119" i="5"/>
  <c r="C119" i="5" s="1"/>
  <c r="H119" i="5"/>
  <c r="D119" i="5" s="1"/>
  <c r="I119" i="5"/>
  <c r="E119" i="5" s="1"/>
  <c r="J119" i="5"/>
  <c r="F119" i="5" s="1"/>
  <c r="G120" i="5"/>
  <c r="C120" i="5" s="1"/>
  <c r="H120" i="5"/>
  <c r="D120" i="5" s="1"/>
  <c r="I120" i="5"/>
  <c r="E120" i="5" s="1"/>
  <c r="J120" i="5"/>
  <c r="F120" i="5" s="1"/>
  <c r="G121" i="5"/>
  <c r="C121" i="5" s="1"/>
  <c r="H121" i="5"/>
  <c r="D121" i="5" s="1"/>
  <c r="I121" i="5"/>
  <c r="E121" i="5" s="1"/>
  <c r="J121" i="5"/>
  <c r="F121" i="5" s="1"/>
  <c r="G123" i="5"/>
  <c r="C123" i="5" s="1"/>
  <c r="H123" i="5"/>
  <c r="D123" i="5" s="1"/>
  <c r="I123" i="5"/>
  <c r="E123" i="5" s="1"/>
  <c r="J123" i="5"/>
  <c r="F123" i="5" s="1"/>
  <c r="G124" i="5"/>
  <c r="C124" i="5" s="1"/>
  <c r="H124" i="5"/>
  <c r="D124" i="5" s="1"/>
  <c r="I124" i="5"/>
  <c r="E124" i="5" s="1"/>
  <c r="J124" i="5"/>
  <c r="F124" i="5" s="1"/>
  <c r="G125" i="5"/>
  <c r="C125" i="5" s="1"/>
  <c r="H125" i="5"/>
  <c r="D125" i="5" s="1"/>
  <c r="I125" i="5"/>
  <c r="E125" i="5" s="1"/>
  <c r="J125" i="5"/>
  <c r="F125" i="5" s="1"/>
  <c r="G126" i="5"/>
  <c r="C126" i="5" s="1"/>
  <c r="H126" i="5"/>
  <c r="D126" i="5" s="1"/>
  <c r="I126" i="5"/>
  <c r="E126" i="5" s="1"/>
  <c r="J126" i="5"/>
  <c r="F126" i="5" s="1"/>
  <c r="G127" i="5"/>
  <c r="C127" i="5" s="1"/>
  <c r="H127" i="5"/>
  <c r="D127" i="5" s="1"/>
  <c r="I127" i="5"/>
  <c r="E127" i="5" s="1"/>
  <c r="J127" i="5"/>
  <c r="F127" i="5" s="1"/>
  <c r="G128" i="5"/>
  <c r="C128" i="5" s="1"/>
  <c r="H128" i="5"/>
  <c r="D128" i="5" s="1"/>
  <c r="I128" i="5"/>
  <c r="E128" i="5" s="1"/>
  <c r="J128" i="5"/>
  <c r="F128" i="5" s="1"/>
  <c r="G129" i="5"/>
  <c r="C129" i="5" s="1"/>
  <c r="H129" i="5"/>
  <c r="D129" i="5" s="1"/>
  <c r="I129" i="5"/>
  <c r="E129" i="5" s="1"/>
  <c r="J129" i="5"/>
  <c r="F129" i="5" s="1"/>
  <c r="G130" i="5"/>
  <c r="C130" i="5" s="1"/>
  <c r="H130" i="5"/>
  <c r="D130" i="5" s="1"/>
  <c r="I130" i="5"/>
  <c r="E130" i="5" s="1"/>
  <c r="J130" i="5"/>
  <c r="F130" i="5" s="1"/>
  <c r="G131" i="5"/>
  <c r="C131" i="5" s="1"/>
  <c r="H131" i="5"/>
  <c r="D131" i="5" s="1"/>
  <c r="I131" i="5"/>
  <c r="E131" i="5" s="1"/>
  <c r="J131" i="5"/>
  <c r="F131" i="5" s="1"/>
  <c r="G132" i="5"/>
  <c r="C132" i="5" s="1"/>
  <c r="H132" i="5"/>
  <c r="D132" i="5" s="1"/>
  <c r="I132" i="5"/>
  <c r="E132" i="5" s="1"/>
  <c r="J132" i="5"/>
  <c r="F132" i="5" s="1"/>
  <c r="G134" i="5"/>
  <c r="C134" i="5" s="1"/>
  <c r="H134" i="5"/>
  <c r="D134" i="5" s="1"/>
  <c r="I134" i="5"/>
  <c r="E134" i="5" s="1"/>
  <c r="J134" i="5"/>
  <c r="F134" i="5" s="1"/>
  <c r="G135" i="5"/>
  <c r="C135" i="5" s="1"/>
  <c r="H135" i="5"/>
  <c r="D135" i="5" s="1"/>
  <c r="I135" i="5"/>
  <c r="E135" i="5" s="1"/>
  <c r="J135" i="5"/>
  <c r="F135" i="5" s="1"/>
  <c r="G136" i="5"/>
  <c r="C136" i="5" s="1"/>
  <c r="H136" i="5"/>
  <c r="D136" i="5" s="1"/>
  <c r="I136" i="5"/>
  <c r="E136" i="5" s="1"/>
  <c r="J136" i="5"/>
  <c r="F136" i="5" s="1"/>
  <c r="G137" i="5"/>
  <c r="C137" i="5" s="1"/>
  <c r="H137" i="5"/>
  <c r="D137" i="5" s="1"/>
  <c r="I137" i="5"/>
  <c r="E137" i="5" s="1"/>
  <c r="J137" i="5"/>
  <c r="F137" i="5" s="1"/>
  <c r="G138" i="5"/>
  <c r="C138" i="5" s="1"/>
  <c r="H138" i="5"/>
  <c r="D138" i="5" s="1"/>
  <c r="I138" i="5"/>
  <c r="E138" i="5" s="1"/>
  <c r="J138" i="5"/>
  <c r="F138" i="5" s="1"/>
  <c r="G139" i="5"/>
  <c r="C139" i="5" s="1"/>
  <c r="H139" i="5"/>
  <c r="D139" i="5" s="1"/>
  <c r="I139" i="5"/>
  <c r="E139" i="5" s="1"/>
  <c r="J139" i="5"/>
  <c r="F139" i="5" s="1"/>
  <c r="G140" i="5"/>
  <c r="C140" i="5" s="1"/>
  <c r="H140" i="5"/>
  <c r="D140" i="5" s="1"/>
  <c r="I140" i="5"/>
  <c r="E140" i="5" s="1"/>
  <c r="J140" i="5"/>
  <c r="F140" i="5" s="1"/>
  <c r="G141" i="5"/>
  <c r="C141" i="5" s="1"/>
  <c r="H141" i="5"/>
  <c r="D141" i="5" s="1"/>
  <c r="I141" i="5"/>
  <c r="E141" i="5" s="1"/>
  <c r="J141" i="5"/>
  <c r="F141" i="5" s="1"/>
  <c r="G142" i="5"/>
  <c r="C142" i="5" s="1"/>
  <c r="H142" i="5"/>
  <c r="D142" i="5" s="1"/>
  <c r="I142" i="5"/>
  <c r="E142" i="5" s="1"/>
  <c r="J142" i="5"/>
  <c r="F142" i="5" s="1"/>
  <c r="G143" i="5"/>
  <c r="C143" i="5" s="1"/>
  <c r="H143" i="5"/>
  <c r="D143" i="5" s="1"/>
  <c r="I143" i="5"/>
  <c r="E143" i="5" s="1"/>
  <c r="J143" i="5"/>
  <c r="F143" i="5" s="1"/>
  <c r="G145" i="5"/>
  <c r="C145" i="5" s="1"/>
  <c r="H145" i="5"/>
  <c r="D145" i="5" s="1"/>
  <c r="I145" i="5"/>
  <c r="E145" i="5" s="1"/>
  <c r="J145" i="5"/>
  <c r="F145" i="5" s="1"/>
  <c r="G146" i="5"/>
  <c r="C146" i="5" s="1"/>
  <c r="H146" i="5"/>
  <c r="D146" i="5" s="1"/>
  <c r="I146" i="5"/>
  <c r="E146" i="5" s="1"/>
  <c r="J146" i="5"/>
  <c r="F146" i="5" s="1"/>
  <c r="G147" i="5"/>
  <c r="C147" i="5" s="1"/>
  <c r="H147" i="5"/>
  <c r="D147" i="5" s="1"/>
  <c r="I147" i="5"/>
  <c r="E147" i="5" s="1"/>
  <c r="J147" i="5"/>
  <c r="F147" i="5" s="1"/>
  <c r="G148" i="5"/>
  <c r="C148" i="5" s="1"/>
  <c r="H148" i="5"/>
  <c r="D148" i="5" s="1"/>
  <c r="I148" i="5"/>
  <c r="E148" i="5" s="1"/>
  <c r="J148" i="5"/>
  <c r="F148" i="5" s="1"/>
  <c r="G149" i="5"/>
  <c r="C149" i="5" s="1"/>
  <c r="H149" i="5"/>
  <c r="D149" i="5" s="1"/>
  <c r="I149" i="5"/>
  <c r="E149" i="5" s="1"/>
  <c r="J149" i="5"/>
  <c r="F149" i="5" s="1"/>
  <c r="G150" i="5"/>
  <c r="C150" i="5" s="1"/>
  <c r="H150" i="5"/>
  <c r="D150" i="5" s="1"/>
  <c r="I150" i="5"/>
  <c r="E150" i="5" s="1"/>
  <c r="J150" i="5"/>
  <c r="F150" i="5" s="1"/>
  <c r="G151" i="5"/>
  <c r="C151" i="5" s="1"/>
  <c r="H151" i="5"/>
  <c r="D151" i="5" s="1"/>
  <c r="I151" i="5"/>
  <c r="E151" i="5" s="1"/>
  <c r="J151" i="5"/>
  <c r="F151" i="5" s="1"/>
  <c r="G152" i="5"/>
  <c r="C152" i="5" s="1"/>
  <c r="H152" i="5"/>
  <c r="D152" i="5" s="1"/>
  <c r="I152" i="5"/>
  <c r="E152" i="5" s="1"/>
  <c r="J152" i="5"/>
  <c r="F152" i="5" s="1"/>
  <c r="G153" i="5"/>
  <c r="C153" i="5" s="1"/>
  <c r="H153" i="5"/>
  <c r="D153" i="5" s="1"/>
  <c r="I153" i="5"/>
  <c r="E153" i="5" s="1"/>
  <c r="J153" i="5"/>
  <c r="F153" i="5" s="1"/>
  <c r="G154" i="5"/>
  <c r="C154" i="5" s="1"/>
  <c r="H154" i="5"/>
  <c r="D154" i="5" s="1"/>
  <c r="I154" i="5"/>
  <c r="E154" i="5" s="1"/>
  <c r="J154" i="5"/>
  <c r="F154" i="5" s="1"/>
  <c r="G156" i="5"/>
  <c r="C156" i="5" s="1"/>
  <c r="H156" i="5"/>
  <c r="D156" i="5" s="1"/>
  <c r="I156" i="5"/>
  <c r="E156" i="5" s="1"/>
  <c r="J156" i="5"/>
  <c r="F156" i="5" s="1"/>
  <c r="G157" i="5"/>
  <c r="C157" i="5" s="1"/>
  <c r="H157" i="5"/>
  <c r="D157" i="5" s="1"/>
  <c r="I157" i="5"/>
  <c r="E157" i="5" s="1"/>
  <c r="J157" i="5"/>
  <c r="F157" i="5" s="1"/>
  <c r="G158" i="5"/>
  <c r="C158" i="5" s="1"/>
  <c r="H158" i="5"/>
  <c r="D158" i="5" s="1"/>
  <c r="I158" i="5"/>
  <c r="E158" i="5" s="1"/>
  <c r="J158" i="5"/>
  <c r="F158" i="5" s="1"/>
  <c r="G159" i="5"/>
  <c r="C159" i="5" s="1"/>
  <c r="H159" i="5"/>
  <c r="D159" i="5" s="1"/>
  <c r="I159" i="5"/>
  <c r="E159" i="5" s="1"/>
  <c r="J159" i="5"/>
  <c r="F159" i="5" s="1"/>
  <c r="G160" i="5"/>
  <c r="C160" i="5" s="1"/>
  <c r="H160" i="5"/>
  <c r="D160" i="5" s="1"/>
  <c r="I160" i="5"/>
  <c r="E160" i="5" s="1"/>
  <c r="J160" i="5"/>
  <c r="F160" i="5" s="1"/>
  <c r="G161" i="5"/>
  <c r="C161" i="5" s="1"/>
  <c r="H161" i="5"/>
  <c r="D161" i="5" s="1"/>
  <c r="I161" i="5"/>
  <c r="E161" i="5" s="1"/>
  <c r="J161" i="5"/>
  <c r="F161" i="5" s="1"/>
  <c r="G162" i="5"/>
  <c r="C162" i="5" s="1"/>
  <c r="H162" i="5"/>
  <c r="D162" i="5" s="1"/>
  <c r="I162" i="5"/>
  <c r="E162" i="5" s="1"/>
  <c r="J162" i="5"/>
  <c r="F162" i="5" s="1"/>
  <c r="G163" i="5"/>
  <c r="C163" i="5" s="1"/>
  <c r="H163" i="5"/>
  <c r="D163" i="5" s="1"/>
  <c r="I163" i="5"/>
  <c r="E163" i="5" s="1"/>
  <c r="J163" i="5"/>
  <c r="F163" i="5" s="1"/>
  <c r="G164" i="5"/>
  <c r="C164" i="5" s="1"/>
  <c r="H164" i="5"/>
  <c r="D164" i="5" s="1"/>
  <c r="I164" i="5"/>
  <c r="E164" i="5" s="1"/>
  <c r="J164" i="5"/>
  <c r="F164" i="5" s="1"/>
  <c r="G165" i="5"/>
  <c r="C165" i="5" s="1"/>
  <c r="H165" i="5"/>
  <c r="D165" i="5" s="1"/>
  <c r="I165" i="5"/>
  <c r="E165" i="5" s="1"/>
  <c r="J165" i="5"/>
  <c r="F165" i="5" s="1"/>
  <c r="G167" i="5"/>
  <c r="C167" i="5" s="1"/>
  <c r="H167" i="5"/>
  <c r="D167" i="5" s="1"/>
  <c r="I167" i="5"/>
  <c r="E167" i="5" s="1"/>
  <c r="J167" i="5"/>
  <c r="F167" i="5" s="1"/>
  <c r="G168" i="5"/>
  <c r="C168" i="5" s="1"/>
  <c r="H168" i="5"/>
  <c r="D168" i="5" s="1"/>
  <c r="I168" i="5"/>
  <c r="E168" i="5" s="1"/>
  <c r="J168" i="5"/>
  <c r="F168" i="5" s="1"/>
  <c r="G169" i="5"/>
  <c r="C169" i="5" s="1"/>
  <c r="H169" i="5"/>
  <c r="D169" i="5" s="1"/>
  <c r="I169" i="5"/>
  <c r="E169" i="5" s="1"/>
  <c r="J169" i="5"/>
  <c r="F169" i="5" s="1"/>
  <c r="G170" i="5"/>
  <c r="C170" i="5" s="1"/>
  <c r="H170" i="5"/>
  <c r="D170" i="5" s="1"/>
  <c r="I170" i="5"/>
  <c r="E170" i="5" s="1"/>
  <c r="J170" i="5"/>
  <c r="F170" i="5" s="1"/>
  <c r="G171" i="5"/>
  <c r="C171" i="5" s="1"/>
  <c r="H171" i="5"/>
  <c r="D171" i="5" s="1"/>
  <c r="I171" i="5"/>
  <c r="E171" i="5" s="1"/>
  <c r="J171" i="5"/>
  <c r="F171" i="5" s="1"/>
  <c r="G172" i="5"/>
  <c r="C172" i="5" s="1"/>
  <c r="H172" i="5"/>
  <c r="D172" i="5" s="1"/>
  <c r="I172" i="5"/>
  <c r="E172" i="5" s="1"/>
  <c r="J172" i="5"/>
  <c r="F172" i="5" s="1"/>
  <c r="G173" i="5"/>
  <c r="C173" i="5" s="1"/>
  <c r="H173" i="5"/>
  <c r="D173" i="5" s="1"/>
  <c r="I173" i="5"/>
  <c r="E173" i="5" s="1"/>
  <c r="J173" i="5"/>
  <c r="F173" i="5" s="1"/>
  <c r="G174" i="5"/>
  <c r="C174" i="5" s="1"/>
  <c r="H174" i="5"/>
  <c r="D174" i="5" s="1"/>
  <c r="I174" i="5"/>
  <c r="E174" i="5" s="1"/>
  <c r="J174" i="5"/>
  <c r="F174" i="5" s="1"/>
  <c r="G175" i="5"/>
  <c r="C175" i="5" s="1"/>
  <c r="H175" i="5"/>
  <c r="D175" i="5" s="1"/>
  <c r="I175" i="5"/>
  <c r="E175" i="5" s="1"/>
  <c r="J175" i="5"/>
  <c r="F175" i="5" s="1"/>
  <c r="G176" i="5"/>
  <c r="C176" i="5" s="1"/>
  <c r="H176" i="5"/>
  <c r="D176" i="5" s="1"/>
  <c r="I176" i="5"/>
  <c r="E176" i="5" s="1"/>
  <c r="J176" i="5"/>
  <c r="F176" i="5" s="1"/>
  <c r="G178" i="5"/>
  <c r="C178" i="5" s="1"/>
  <c r="H178" i="5"/>
  <c r="D178" i="5" s="1"/>
  <c r="I178" i="5"/>
  <c r="E178" i="5" s="1"/>
  <c r="J178" i="5"/>
  <c r="F178" i="5" s="1"/>
  <c r="G179" i="5"/>
  <c r="C179" i="5" s="1"/>
  <c r="H179" i="5"/>
  <c r="D179" i="5" s="1"/>
  <c r="I179" i="5"/>
  <c r="E179" i="5" s="1"/>
  <c r="J179" i="5"/>
  <c r="F179" i="5" s="1"/>
  <c r="G180" i="5"/>
  <c r="C180" i="5" s="1"/>
  <c r="H180" i="5"/>
  <c r="D180" i="5" s="1"/>
  <c r="I180" i="5"/>
  <c r="E180" i="5" s="1"/>
  <c r="J180" i="5"/>
  <c r="F180" i="5" s="1"/>
  <c r="G181" i="5"/>
  <c r="C181" i="5" s="1"/>
  <c r="H181" i="5"/>
  <c r="D181" i="5" s="1"/>
  <c r="I181" i="5"/>
  <c r="E181" i="5" s="1"/>
  <c r="J181" i="5"/>
  <c r="F181" i="5" s="1"/>
  <c r="G182" i="5"/>
  <c r="C182" i="5" s="1"/>
  <c r="H182" i="5"/>
  <c r="D182" i="5" s="1"/>
  <c r="I182" i="5"/>
  <c r="E182" i="5" s="1"/>
  <c r="J182" i="5"/>
  <c r="F182" i="5" s="1"/>
  <c r="G183" i="5"/>
  <c r="C183" i="5" s="1"/>
  <c r="H183" i="5"/>
  <c r="D183" i="5" s="1"/>
  <c r="I183" i="5"/>
  <c r="E183" i="5" s="1"/>
  <c r="J183" i="5"/>
  <c r="F183" i="5" s="1"/>
  <c r="G184" i="5"/>
  <c r="C184" i="5" s="1"/>
  <c r="H184" i="5"/>
  <c r="D184" i="5" s="1"/>
  <c r="I184" i="5"/>
  <c r="E184" i="5" s="1"/>
  <c r="J184" i="5"/>
  <c r="F184" i="5" s="1"/>
  <c r="G185" i="5"/>
  <c r="C185" i="5" s="1"/>
  <c r="H185" i="5"/>
  <c r="D185" i="5" s="1"/>
  <c r="I185" i="5"/>
  <c r="E185" i="5" s="1"/>
  <c r="J185" i="5"/>
  <c r="F185" i="5" s="1"/>
  <c r="G186" i="5"/>
  <c r="C186" i="5" s="1"/>
  <c r="H186" i="5"/>
  <c r="D186" i="5" s="1"/>
  <c r="I186" i="5"/>
  <c r="E186" i="5" s="1"/>
  <c r="J186" i="5"/>
  <c r="F186" i="5" s="1"/>
  <c r="G187" i="5"/>
  <c r="C187" i="5" s="1"/>
  <c r="H187" i="5"/>
  <c r="D187" i="5" s="1"/>
  <c r="I187" i="5"/>
  <c r="E187" i="5" s="1"/>
  <c r="J187" i="5"/>
  <c r="F187" i="5" s="1"/>
  <c r="G189" i="5"/>
  <c r="C189" i="5" s="1"/>
  <c r="H189" i="5"/>
  <c r="D189" i="5" s="1"/>
  <c r="I189" i="5"/>
  <c r="E189" i="5" s="1"/>
  <c r="J189" i="5"/>
  <c r="F189" i="5" s="1"/>
  <c r="G190" i="5"/>
  <c r="C190" i="5" s="1"/>
  <c r="H190" i="5"/>
  <c r="D190" i="5" s="1"/>
  <c r="I190" i="5"/>
  <c r="E190" i="5" s="1"/>
  <c r="J190" i="5"/>
  <c r="F190" i="5" s="1"/>
  <c r="G191" i="5"/>
  <c r="C191" i="5" s="1"/>
  <c r="H191" i="5"/>
  <c r="D191" i="5" s="1"/>
  <c r="I191" i="5"/>
  <c r="E191" i="5" s="1"/>
  <c r="J191" i="5"/>
  <c r="F191" i="5" s="1"/>
  <c r="G192" i="5"/>
  <c r="C192" i="5" s="1"/>
  <c r="H192" i="5"/>
  <c r="D192" i="5" s="1"/>
  <c r="I192" i="5"/>
  <c r="E192" i="5" s="1"/>
  <c r="J192" i="5"/>
  <c r="F192" i="5" s="1"/>
  <c r="G193" i="5"/>
  <c r="C193" i="5" s="1"/>
  <c r="H193" i="5"/>
  <c r="D193" i="5" s="1"/>
  <c r="I193" i="5"/>
  <c r="E193" i="5" s="1"/>
  <c r="J193" i="5"/>
  <c r="F193" i="5" s="1"/>
  <c r="G194" i="5"/>
  <c r="C194" i="5" s="1"/>
  <c r="H194" i="5"/>
  <c r="D194" i="5" s="1"/>
  <c r="I194" i="5"/>
  <c r="E194" i="5" s="1"/>
  <c r="J194" i="5"/>
  <c r="F194" i="5" s="1"/>
  <c r="G195" i="5"/>
  <c r="C195" i="5" s="1"/>
  <c r="H195" i="5"/>
  <c r="D195" i="5" s="1"/>
  <c r="I195" i="5"/>
  <c r="E195" i="5" s="1"/>
  <c r="J195" i="5"/>
  <c r="F195" i="5" s="1"/>
  <c r="G196" i="5"/>
  <c r="C196" i="5" s="1"/>
  <c r="H196" i="5"/>
  <c r="D196" i="5" s="1"/>
  <c r="I196" i="5"/>
  <c r="E196" i="5" s="1"/>
  <c r="J196" i="5"/>
  <c r="F196" i="5" s="1"/>
  <c r="G197" i="5"/>
  <c r="C197" i="5" s="1"/>
  <c r="H197" i="5"/>
  <c r="D197" i="5" s="1"/>
  <c r="I197" i="5"/>
  <c r="E197" i="5" s="1"/>
  <c r="J197" i="5"/>
  <c r="F197" i="5" s="1"/>
  <c r="G198" i="5"/>
  <c r="C198" i="5" s="1"/>
  <c r="H198" i="5"/>
  <c r="D198" i="5" s="1"/>
  <c r="I198" i="5"/>
  <c r="E198" i="5" s="1"/>
  <c r="J198" i="5"/>
  <c r="F198" i="5" s="1"/>
  <c r="G200" i="5"/>
  <c r="C200" i="5" s="1"/>
  <c r="H200" i="5"/>
  <c r="D200" i="5" s="1"/>
  <c r="I200" i="5"/>
  <c r="E200" i="5" s="1"/>
  <c r="J200" i="5"/>
  <c r="F200" i="5" s="1"/>
  <c r="G201" i="5"/>
  <c r="C201" i="5" s="1"/>
  <c r="H201" i="5"/>
  <c r="D201" i="5" s="1"/>
  <c r="I201" i="5"/>
  <c r="E201" i="5" s="1"/>
  <c r="J201" i="5"/>
  <c r="F201" i="5" s="1"/>
  <c r="G202" i="5"/>
  <c r="C202" i="5" s="1"/>
  <c r="H202" i="5"/>
  <c r="D202" i="5" s="1"/>
  <c r="I202" i="5"/>
  <c r="E202" i="5" s="1"/>
  <c r="J202" i="5"/>
  <c r="F202" i="5" s="1"/>
  <c r="G203" i="5"/>
  <c r="C203" i="5" s="1"/>
  <c r="H203" i="5"/>
  <c r="D203" i="5" s="1"/>
  <c r="I203" i="5"/>
  <c r="E203" i="5" s="1"/>
  <c r="J203" i="5"/>
  <c r="F203" i="5" s="1"/>
  <c r="G204" i="5"/>
  <c r="C204" i="5" s="1"/>
  <c r="H204" i="5"/>
  <c r="D204" i="5" s="1"/>
  <c r="I204" i="5"/>
  <c r="E204" i="5" s="1"/>
  <c r="J204" i="5"/>
  <c r="F204" i="5" s="1"/>
  <c r="G205" i="5"/>
  <c r="C205" i="5" s="1"/>
  <c r="H205" i="5"/>
  <c r="D205" i="5" s="1"/>
  <c r="I205" i="5"/>
  <c r="E205" i="5" s="1"/>
  <c r="J205" i="5"/>
  <c r="F205" i="5" s="1"/>
  <c r="G206" i="5"/>
  <c r="C206" i="5" s="1"/>
  <c r="H206" i="5"/>
  <c r="D206" i="5" s="1"/>
  <c r="I206" i="5"/>
  <c r="E206" i="5" s="1"/>
  <c r="J206" i="5"/>
  <c r="F206" i="5" s="1"/>
  <c r="G207" i="5"/>
  <c r="C207" i="5" s="1"/>
  <c r="H207" i="5"/>
  <c r="D207" i="5" s="1"/>
  <c r="I207" i="5"/>
  <c r="E207" i="5" s="1"/>
  <c r="J207" i="5"/>
  <c r="F207" i="5" s="1"/>
  <c r="G208" i="5"/>
  <c r="C208" i="5" s="1"/>
  <c r="H208" i="5"/>
  <c r="D208" i="5" s="1"/>
  <c r="I208" i="5"/>
  <c r="E208" i="5" s="1"/>
  <c r="J208" i="5"/>
  <c r="F208" i="5" s="1"/>
  <c r="G209" i="5"/>
  <c r="C209" i="5" s="1"/>
  <c r="H209" i="5"/>
  <c r="D209" i="5" s="1"/>
  <c r="I209" i="5"/>
  <c r="E209" i="5" s="1"/>
  <c r="J209" i="5"/>
  <c r="F209" i="5" s="1"/>
  <c r="G211" i="5"/>
  <c r="C211" i="5" s="1"/>
  <c r="H211" i="5"/>
  <c r="D211" i="5" s="1"/>
  <c r="I211" i="5"/>
  <c r="E211" i="5" s="1"/>
  <c r="J211" i="5"/>
  <c r="F211" i="5" s="1"/>
  <c r="G212" i="5"/>
  <c r="C212" i="5" s="1"/>
  <c r="H212" i="5"/>
  <c r="D212" i="5" s="1"/>
  <c r="I212" i="5"/>
  <c r="E212" i="5" s="1"/>
  <c r="J212" i="5"/>
  <c r="F212" i="5" s="1"/>
  <c r="G213" i="5"/>
  <c r="C213" i="5" s="1"/>
  <c r="H213" i="5"/>
  <c r="D213" i="5" s="1"/>
  <c r="I213" i="5"/>
  <c r="E213" i="5" s="1"/>
  <c r="J213" i="5"/>
  <c r="F213" i="5" s="1"/>
  <c r="G214" i="5"/>
  <c r="C214" i="5" s="1"/>
  <c r="H214" i="5"/>
  <c r="D214" i="5" s="1"/>
  <c r="I214" i="5"/>
  <c r="E214" i="5" s="1"/>
  <c r="J214" i="5"/>
  <c r="F214" i="5" s="1"/>
  <c r="G215" i="5"/>
  <c r="C215" i="5" s="1"/>
  <c r="H215" i="5"/>
  <c r="D215" i="5" s="1"/>
  <c r="I215" i="5"/>
  <c r="E215" i="5" s="1"/>
  <c r="J215" i="5"/>
  <c r="F215" i="5" s="1"/>
  <c r="G216" i="5"/>
  <c r="C216" i="5" s="1"/>
  <c r="H216" i="5"/>
  <c r="D216" i="5" s="1"/>
  <c r="I216" i="5"/>
  <c r="E216" i="5" s="1"/>
  <c r="J216" i="5"/>
  <c r="F216" i="5" s="1"/>
  <c r="G217" i="5"/>
  <c r="C217" i="5" s="1"/>
  <c r="H217" i="5"/>
  <c r="D217" i="5" s="1"/>
  <c r="I217" i="5"/>
  <c r="E217" i="5" s="1"/>
  <c r="J217" i="5"/>
  <c r="F217" i="5" s="1"/>
  <c r="G218" i="5"/>
  <c r="C218" i="5" s="1"/>
  <c r="H218" i="5"/>
  <c r="D218" i="5" s="1"/>
  <c r="I218" i="5"/>
  <c r="E218" i="5" s="1"/>
  <c r="J218" i="5"/>
  <c r="F218" i="5" s="1"/>
  <c r="G219" i="5"/>
  <c r="C219" i="5" s="1"/>
  <c r="H219" i="5"/>
  <c r="D219" i="5" s="1"/>
  <c r="I219" i="5"/>
  <c r="E219" i="5" s="1"/>
  <c r="J219" i="5"/>
  <c r="F219" i="5" s="1"/>
  <c r="G220" i="5"/>
  <c r="C220" i="5" s="1"/>
  <c r="H220" i="5"/>
  <c r="D220" i="5" s="1"/>
  <c r="I220" i="5"/>
  <c r="E220" i="5" s="1"/>
  <c r="J220" i="5"/>
  <c r="F220" i="5" s="1"/>
  <c r="G222" i="5"/>
  <c r="C222" i="5" s="1"/>
  <c r="H222" i="5"/>
  <c r="D222" i="5" s="1"/>
  <c r="I222" i="5"/>
  <c r="E222" i="5" s="1"/>
  <c r="J222" i="5"/>
  <c r="F222" i="5" s="1"/>
  <c r="G223" i="5"/>
  <c r="C223" i="5" s="1"/>
  <c r="H223" i="5"/>
  <c r="D223" i="5" s="1"/>
  <c r="I223" i="5"/>
  <c r="E223" i="5" s="1"/>
  <c r="J223" i="5"/>
  <c r="F223" i="5" s="1"/>
  <c r="G224" i="5"/>
  <c r="C224" i="5" s="1"/>
  <c r="H224" i="5"/>
  <c r="D224" i="5" s="1"/>
  <c r="I224" i="5"/>
  <c r="E224" i="5" s="1"/>
  <c r="J224" i="5"/>
  <c r="F224" i="5" s="1"/>
  <c r="G225" i="5"/>
  <c r="C225" i="5" s="1"/>
  <c r="H225" i="5"/>
  <c r="D225" i="5" s="1"/>
  <c r="I225" i="5"/>
  <c r="E225" i="5" s="1"/>
  <c r="J225" i="5"/>
  <c r="F225" i="5" s="1"/>
  <c r="G226" i="5"/>
  <c r="C226" i="5" s="1"/>
  <c r="H226" i="5"/>
  <c r="D226" i="5" s="1"/>
  <c r="I226" i="5"/>
  <c r="E226" i="5" s="1"/>
  <c r="J226" i="5"/>
  <c r="F226" i="5" s="1"/>
  <c r="G227" i="5"/>
  <c r="C227" i="5" s="1"/>
  <c r="H227" i="5"/>
  <c r="D227" i="5" s="1"/>
  <c r="I227" i="5"/>
  <c r="E227" i="5" s="1"/>
  <c r="J227" i="5"/>
  <c r="F227" i="5" s="1"/>
  <c r="G228" i="5"/>
  <c r="C228" i="5" s="1"/>
  <c r="H228" i="5"/>
  <c r="D228" i="5" s="1"/>
  <c r="I228" i="5"/>
  <c r="E228" i="5" s="1"/>
  <c r="J228" i="5"/>
  <c r="F228" i="5" s="1"/>
  <c r="G229" i="5"/>
  <c r="C229" i="5" s="1"/>
  <c r="H229" i="5"/>
  <c r="D229" i="5" s="1"/>
  <c r="I229" i="5"/>
  <c r="E229" i="5" s="1"/>
  <c r="J229" i="5"/>
  <c r="F229" i="5" s="1"/>
  <c r="G230" i="5"/>
  <c r="C230" i="5" s="1"/>
  <c r="H230" i="5"/>
  <c r="D230" i="5" s="1"/>
  <c r="I230" i="5"/>
  <c r="E230" i="5" s="1"/>
  <c r="J230" i="5"/>
  <c r="F230" i="5" s="1"/>
  <c r="G231" i="5"/>
  <c r="C231" i="5" s="1"/>
  <c r="H231" i="5"/>
  <c r="D231" i="5" s="1"/>
  <c r="I231" i="5"/>
  <c r="E231" i="5" s="1"/>
  <c r="J231" i="5"/>
  <c r="F231" i="5" s="1"/>
  <c r="G233" i="5"/>
  <c r="C233" i="5" s="1"/>
  <c r="H233" i="5"/>
  <c r="D233" i="5" s="1"/>
  <c r="I233" i="5"/>
  <c r="E233" i="5" s="1"/>
  <c r="J233" i="5"/>
  <c r="F233" i="5" s="1"/>
  <c r="G234" i="5"/>
  <c r="C234" i="5" s="1"/>
  <c r="H234" i="5"/>
  <c r="D234" i="5" s="1"/>
  <c r="I234" i="5"/>
  <c r="E234" i="5" s="1"/>
  <c r="J234" i="5"/>
  <c r="F234" i="5" s="1"/>
  <c r="G235" i="5"/>
  <c r="C235" i="5" s="1"/>
  <c r="H235" i="5"/>
  <c r="D235" i="5" s="1"/>
  <c r="I235" i="5"/>
  <c r="E235" i="5" s="1"/>
  <c r="J235" i="5"/>
  <c r="F235" i="5" s="1"/>
  <c r="G236" i="5"/>
  <c r="C236" i="5" s="1"/>
  <c r="H236" i="5"/>
  <c r="D236" i="5" s="1"/>
  <c r="I236" i="5"/>
  <c r="E236" i="5" s="1"/>
  <c r="J236" i="5"/>
  <c r="F236" i="5" s="1"/>
  <c r="G237" i="5"/>
  <c r="C237" i="5" s="1"/>
  <c r="H237" i="5"/>
  <c r="D237" i="5" s="1"/>
  <c r="I237" i="5"/>
  <c r="E237" i="5" s="1"/>
  <c r="J237" i="5"/>
  <c r="F237" i="5" s="1"/>
  <c r="G238" i="5"/>
  <c r="C238" i="5" s="1"/>
  <c r="H238" i="5"/>
  <c r="D238" i="5" s="1"/>
  <c r="I238" i="5"/>
  <c r="E238" i="5" s="1"/>
  <c r="J238" i="5"/>
  <c r="F238" i="5" s="1"/>
  <c r="G239" i="5"/>
  <c r="C239" i="5" s="1"/>
  <c r="H239" i="5"/>
  <c r="D239" i="5" s="1"/>
  <c r="I239" i="5"/>
  <c r="E239" i="5" s="1"/>
  <c r="J239" i="5"/>
  <c r="F239" i="5" s="1"/>
  <c r="G240" i="5"/>
  <c r="C240" i="5" s="1"/>
  <c r="H240" i="5"/>
  <c r="D240" i="5" s="1"/>
  <c r="I240" i="5"/>
  <c r="E240" i="5" s="1"/>
  <c r="J240" i="5"/>
  <c r="F240" i="5" s="1"/>
  <c r="G241" i="5"/>
  <c r="C241" i="5" s="1"/>
  <c r="H241" i="5"/>
  <c r="D241" i="5" s="1"/>
  <c r="I241" i="5"/>
  <c r="E241" i="5" s="1"/>
  <c r="J241" i="5"/>
  <c r="F241" i="5" s="1"/>
  <c r="G242" i="5"/>
  <c r="C242" i="5" s="1"/>
  <c r="H242" i="5"/>
  <c r="D242" i="5" s="1"/>
  <c r="I242" i="5"/>
  <c r="E242" i="5" s="1"/>
  <c r="J242" i="5"/>
  <c r="F242" i="5" s="1"/>
  <c r="G244" i="5"/>
  <c r="C244" i="5" s="1"/>
  <c r="H244" i="5"/>
  <c r="D244" i="5" s="1"/>
  <c r="I244" i="5"/>
  <c r="E244" i="5" s="1"/>
  <c r="J244" i="5"/>
  <c r="F244" i="5" s="1"/>
  <c r="G245" i="5"/>
  <c r="C245" i="5" s="1"/>
  <c r="H245" i="5"/>
  <c r="D245" i="5" s="1"/>
  <c r="I245" i="5"/>
  <c r="E245" i="5" s="1"/>
  <c r="J245" i="5"/>
  <c r="F245" i="5" s="1"/>
  <c r="G246" i="5"/>
  <c r="C246" i="5" s="1"/>
  <c r="H246" i="5"/>
  <c r="D246" i="5" s="1"/>
  <c r="I246" i="5"/>
  <c r="E246" i="5" s="1"/>
  <c r="J246" i="5"/>
  <c r="F246" i="5" s="1"/>
  <c r="G247" i="5"/>
  <c r="C247" i="5" s="1"/>
  <c r="H247" i="5"/>
  <c r="D247" i="5" s="1"/>
  <c r="I247" i="5"/>
  <c r="E247" i="5" s="1"/>
  <c r="J247" i="5"/>
  <c r="F247" i="5" s="1"/>
  <c r="G248" i="5"/>
  <c r="C248" i="5" s="1"/>
  <c r="H248" i="5"/>
  <c r="D248" i="5" s="1"/>
  <c r="I248" i="5"/>
  <c r="E248" i="5" s="1"/>
  <c r="J248" i="5"/>
  <c r="F248" i="5" s="1"/>
  <c r="G249" i="5"/>
  <c r="C249" i="5" s="1"/>
  <c r="H249" i="5"/>
  <c r="D249" i="5" s="1"/>
  <c r="I249" i="5"/>
  <c r="E249" i="5" s="1"/>
  <c r="J249" i="5"/>
  <c r="F249" i="5" s="1"/>
  <c r="G250" i="5"/>
  <c r="C250" i="5" s="1"/>
  <c r="H250" i="5"/>
  <c r="D250" i="5" s="1"/>
  <c r="I250" i="5"/>
  <c r="E250" i="5" s="1"/>
  <c r="J250" i="5"/>
  <c r="F250" i="5" s="1"/>
  <c r="G251" i="5"/>
  <c r="C251" i="5" s="1"/>
  <c r="H251" i="5"/>
  <c r="D251" i="5" s="1"/>
  <c r="I251" i="5"/>
  <c r="E251" i="5" s="1"/>
  <c r="J251" i="5"/>
  <c r="F251" i="5" s="1"/>
  <c r="G252" i="5"/>
  <c r="C252" i="5" s="1"/>
  <c r="H252" i="5"/>
  <c r="D252" i="5" s="1"/>
  <c r="I252" i="5"/>
  <c r="E252" i="5" s="1"/>
  <c r="J252" i="5"/>
  <c r="F252" i="5" s="1"/>
  <c r="G253" i="5"/>
  <c r="C253" i="5" s="1"/>
  <c r="H253" i="5"/>
  <c r="D253" i="5" s="1"/>
  <c r="I253" i="5"/>
  <c r="E253" i="5" s="1"/>
  <c r="J253" i="5"/>
  <c r="F253" i="5" s="1"/>
  <c r="G255" i="5"/>
  <c r="C255" i="5" s="1"/>
  <c r="H255" i="5"/>
  <c r="D255" i="5" s="1"/>
  <c r="I255" i="5"/>
  <c r="E255" i="5" s="1"/>
  <c r="J255" i="5"/>
  <c r="F255" i="5" s="1"/>
  <c r="G256" i="5"/>
  <c r="C256" i="5" s="1"/>
  <c r="H256" i="5"/>
  <c r="D256" i="5" s="1"/>
  <c r="I256" i="5"/>
  <c r="E256" i="5" s="1"/>
  <c r="J256" i="5"/>
  <c r="F256" i="5" s="1"/>
  <c r="G257" i="5"/>
  <c r="C257" i="5" s="1"/>
  <c r="H257" i="5"/>
  <c r="D257" i="5" s="1"/>
  <c r="I257" i="5"/>
  <c r="E257" i="5" s="1"/>
  <c r="J257" i="5"/>
  <c r="F257" i="5" s="1"/>
  <c r="G258" i="5"/>
  <c r="C258" i="5" s="1"/>
  <c r="H258" i="5"/>
  <c r="D258" i="5" s="1"/>
  <c r="I258" i="5"/>
  <c r="E258" i="5" s="1"/>
  <c r="J258" i="5"/>
  <c r="F258" i="5" s="1"/>
  <c r="G259" i="5"/>
  <c r="C259" i="5" s="1"/>
  <c r="H259" i="5"/>
  <c r="D259" i="5" s="1"/>
  <c r="I259" i="5"/>
  <c r="E259" i="5" s="1"/>
  <c r="J259" i="5"/>
  <c r="F259" i="5" s="1"/>
  <c r="G260" i="5"/>
  <c r="C260" i="5" s="1"/>
  <c r="H260" i="5"/>
  <c r="D260" i="5" s="1"/>
  <c r="I260" i="5"/>
  <c r="E260" i="5" s="1"/>
  <c r="J260" i="5"/>
  <c r="F260" i="5" s="1"/>
  <c r="G261" i="5"/>
  <c r="C261" i="5" s="1"/>
  <c r="H261" i="5"/>
  <c r="D261" i="5" s="1"/>
  <c r="I261" i="5"/>
  <c r="E261" i="5" s="1"/>
  <c r="J261" i="5"/>
  <c r="F261" i="5" s="1"/>
  <c r="G262" i="5"/>
  <c r="C262" i="5" s="1"/>
  <c r="H262" i="5"/>
  <c r="D262" i="5" s="1"/>
  <c r="I262" i="5"/>
  <c r="E262" i="5" s="1"/>
  <c r="J262" i="5"/>
  <c r="F262" i="5" s="1"/>
  <c r="G263" i="5"/>
  <c r="C263" i="5" s="1"/>
  <c r="H263" i="5"/>
  <c r="D263" i="5" s="1"/>
  <c r="I263" i="5"/>
  <c r="E263" i="5" s="1"/>
  <c r="J263" i="5"/>
  <c r="F263" i="5" s="1"/>
  <c r="G264" i="5"/>
  <c r="C264" i="5" s="1"/>
  <c r="H264" i="5"/>
  <c r="D264" i="5" s="1"/>
  <c r="I264" i="5"/>
  <c r="E264" i="5" s="1"/>
  <c r="J264" i="5"/>
  <c r="F264" i="5" s="1"/>
  <c r="G266" i="5"/>
  <c r="C266" i="5" s="1"/>
  <c r="H266" i="5"/>
  <c r="D266" i="5" s="1"/>
  <c r="I266" i="5"/>
  <c r="E266" i="5" s="1"/>
  <c r="J266" i="5"/>
  <c r="F266" i="5" s="1"/>
  <c r="G267" i="5"/>
  <c r="C267" i="5" s="1"/>
  <c r="H267" i="5"/>
  <c r="D267" i="5" s="1"/>
  <c r="I267" i="5"/>
  <c r="E267" i="5" s="1"/>
  <c r="J267" i="5"/>
  <c r="F267" i="5" s="1"/>
  <c r="G268" i="5"/>
  <c r="C268" i="5" s="1"/>
  <c r="H268" i="5"/>
  <c r="D268" i="5" s="1"/>
  <c r="I268" i="5"/>
  <c r="E268" i="5" s="1"/>
  <c r="J268" i="5"/>
  <c r="F268" i="5" s="1"/>
  <c r="G269" i="5"/>
  <c r="C269" i="5" s="1"/>
  <c r="H269" i="5"/>
  <c r="D269" i="5" s="1"/>
  <c r="I269" i="5"/>
  <c r="E269" i="5" s="1"/>
  <c r="J269" i="5"/>
  <c r="F269" i="5" s="1"/>
  <c r="G270" i="5"/>
  <c r="C270" i="5" s="1"/>
  <c r="H270" i="5"/>
  <c r="D270" i="5" s="1"/>
  <c r="I270" i="5"/>
  <c r="E270" i="5" s="1"/>
  <c r="J270" i="5"/>
  <c r="F270" i="5" s="1"/>
  <c r="G271" i="5"/>
  <c r="C271" i="5" s="1"/>
  <c r="H271" i="5"/>
  <c r="D271" i="5" s="1"/>
  <c r="I271" i="5"/>
  <c r="E271" i="5" s="1"/>
  <c r="J271" i="5"/>
  <c r="F271" i="5" s="1"/>
  <c r="G272" i="5"/>
  <c r="C272" i="5" s="1"/>
  <c r="H272" i="5"/>
  <c r="D272" i="5" s="1"/>
  <c r="I272" i="5"/>
  <c r="E272" i="5" s="1"/>
  <c r="J272" i="5"/>
  <c r="F272" i="5" s="1"/>
  <c r="G273" i="5"/>
  <c r="C273" i="5" s="1"/>
  <c r="H273" i="5"/>
  <c r="D273" i="5" s="1"/>
  <c r="I273" i="5"/>
  <c r="E273" i="5" s="1"/>
  <c r="J273" i="5"/>
  <c r="F273" i="5" s="1"/>
  <c r="G274" i="5"/>
  <c r="C274" i="5" s="1"/>
  <c r="H274" i="5"/>
  <c r="D274" i="5" s="1"/>
  <c r="I274" i="5"/>
  <c r="E274" i="5" s="1"/>
  <c r="J274" i="5"/>
  <c r="F274" i="5" s="1"/>
  <c r="G275" i="5"/>
  <c r="C275" i="5" s="1"/>
  <c r="H275" i="5"/>
  <c r="D275" i="5" s="1"/>
  <c r="I275" i="5"/>
  <c r="E275" i="5" s="1"/>
  <c r="J275" i="5"/>
  <c r="F275" i="5" s="1"/>
  <c r="G277" i="5"/>
  <c r="C277" i="5" s="1"/>
  <c r="H277" i="5"/>
  <c r="D277" i="5" s="1"/>
  <c r="I277" i="5"/>
  <c r="E277" i="5" s="1"/>
  <c r="J277" i="5"/>
  <c r="F277" i="5" s="1"/>
  <c r="G278" i="5"/>
  <c r="C278" i="5" s="1"/>
  <c r="H278" i="5"/>
  <c r="D278" i="5" s="1"/>
  <c r="I278" i="5"/>
  <c r="E278" i="5" s="1"/>
  <c r="J278" i="5"/>
  <c r="F278" i="5" s="1"/>
  <c r="G279" i="5"/>
  <c r="C279" i="5" s="1"/>
  <c r="H279" i="5"/>
  <c r="D279" i="5" s="1"/>
  <c r="I279" i="5"/>
  <c r="E279" i="5" s="1"/>
  <c r="J279" i="5"/>
  <c r="F279" i="5" s="1"/>
  <c r="G280" i="5"/>
  <c r="C280" i="5" s="1"/>
  <c r="H280" i="5"/>
  <c r="D280" i="5" s="1"/>
  <c r="I280" i="5"/>
  <c r="E280" i="5" s="1"/>
  <c r="J280" i="5"/>
  <c r="F280" i="5" s="1"/>
  <c r="G281" i="5"/>
  <c r="C281" i="5" s="1"/>
  <c r="H281" i="5"/>
  <c r="D281" i="5" s="1"/>
  <c r="I281" i="5"/>
  <c r="E281" i="5" s="1"/>
  <c r="J281" i="5"/>
  <c r="F281" i="5" s="1"/>
  <c r="G282" i="5"/>
  <c r="C282" i="5" s="1"/>
  <c r="H282" i="5"/>
  <c r="D282" i="5" s="1"/>
  <c r="I282" i="5"/>
  <c r="E282" i="5" s="1"/>
  <c r="J282" i="5"/>
  <c r="F282" i="5" s="1"/>
  <c r="G283" i="5"/>
  <c r="C283" i="5" s="1"/>
  <c r="H283" i="5"/>
  <c r="D283" i="5" s="1"/>
  <c r="I283" i="5"/>
  <c r="E283" i="5" s="1"/>
  <c r="J283" i="5"/>
  <c r="F283" i="5" s="1"/>
  <c r="G284" i="5"/>
  <c r="C284" i="5" s="1"/>
  <c r="H284" i="5"/>
  <c r="D284" i="5" s="1"/>
  <c r="I284" i="5"/>
  <c r="E284" i="5" s="1"/>
  <c r="J284" i="5"/>
  <c r="F284" i="5" s="1"/>
  <c r="G285" i="5"/>
  <c r="C285" i="5" s="1"/>
  <c r="H285" i="5"/>
  <c r="D285" i="5" s="1"/>
  <c r="I285" i="5"/>
  <c r="E285" i="5" s="1"/>
  <c r="J285" i="5"/>
  <c r="F285" i="5" s="1"/>
  <c r="G286" i="5"/>
  <c r="C286" i="5" s="1"/>
  <c r="H286" i="5"/>
  <c r="D286" i="5" s="1"/>
  <c r="I286" i="5"/>
  <c r="E286" i="5" s="1"/>
  <c r="J286" i="5"/>
  <c r="F286" i="5" s="1"/>
  <c r="G288" i="5"/>
  <c r="C288" i="5" s="1"/>
  <c r="H288" i="5"/>
  <c r="D288" i="5" s="1"/>
  <c r="I288" i="5"/>
  <c r="E288" i="5" s="1"/>
  <c r="J288" i="5"/>
  <c r="F288" i="5" s="1"/>
  <c r="G289" i="5"/>
  <c r="C289" i="5" s="1"/>
  <c r="H289" i="5"/>
  <c r="D289" i="5" s="1"/>
  <c r="I289" i="5"/>
  <c r="E289" i="5" s="1"/>
  <c r="J289" i="5"/>
  <c r="F289" i="5" s="1"/>
  <c r="G290" i="5"/>
  <c r="C290" i="5" s="1"/>
  <c r="H290" i="5"/>
  <c r="D290" i="5" s="1"/>
  <c r="I290" i="5"/>
  <c r="E290" i="5" s="1"/>
  <c r="J290" i="5"/>
  <c r="F290" i="5" s="1"/>
  <c r="G291" i="5"/>
  <c r="C291" i="5" s="1"/>
  <c r="H291" i="5"/>
  <c r="D291" i="5" s="1"/>
  <c r="I291" i="5"/>
  <c r="E291" i="5" s="1"/>
  <c r="J291" i="5"/>
  <c r="F291" i="5" s="1"/>
  <c r="G292" i="5"/>
  <c r="C292" i="5" s="1"/>
  <c r="H292" i="5"/>
  <c r="D292" i="5" s="1"/>
  <c r="I292" i="5"/>
  <c r="E292" i="5" s="1"/>
  <c r="J292" i="5"/>
  <c r="F292" i="5" s="1"/>
  <c r="G293" i="5"/>
  <c r="C293" i="5" s="1"/>
  <c r="H293" i="5"/>
  <c r="D293" i="5" s="1"/>
  <c r="I293" i="5"/>
  <c r="E293" i="5" s="1"/>
  <c r="J293" i="5"/>
  <c r="F293" i="5" s="1"/>
  <c r="G294" i="5"/>
  <c r="C294" i="5" s="1"/>
  <c r="H294" i="5"/>
  <c r="D294" i="5" s="1"/>
  <c r="I294" i="5"/>
  <c r="E294" i="5" s="1"/>
  <c r="J294" i="5"/>
  <c r="F294" i="5" s="1"/>
  <c r="G295" i="5"/>
  <c r="C295" i="5" s="1"/>
  <c r="H295" i="5"/>
  <c r="D295" i="5" s="1"/>
  <c r="I295" i="5"/>
  <c r="E295" i="5" s="1"/>
  <c r="J295" i="5"/>
  <c r="F295" i="5" s="1"/>
  <c r="G296" i="5"/>
  <c r="C296" i="5" s="1"/>
  <c r="H296" i="5"/>
  <c r="D296" i="5" s="1"/>
  <c r="I296" i="5"/>
  <c r="E296" i="5" s="1"/>
  <c r="J296" i="5"/>
  <c r="F296" i="5" s="1"/>
  <c r="G297" i="5"/>
  <c r="C297" i="5" s="1"/>
  <c r="H297" i="5"/>
  <c r="D297" i="5" s="1"/>
  <c r="I297" i="5"/>
  <c r="E297" i="5" s="1"/>
  <c r="J297" i="5"/>
  <c r="F297" i="5" s="1"/>
  <c r="G299" i="5"/>
  <c r="C299" i="5" s="1"/>
  <c r="H299" i="5"/>
  <c r="D299" i="5" s="1"/>
  <c r="I299" i="5"/>
  <c r="E299" i="5" s="1"/>
  <c r="J299" i="5"/>
  <c r="F299" i="5" s="1"/>
  <c r="G300" i="5"/>
  <c r="C300" i="5" s="1"/>
  <c r="H300" i="5"/>
  <c r="D300" i="5" s="1"/>
  <c r="I300" i="5"/>
  <c r="E300" i="5" s="1"/>
  <c r="J300" i="5"/>
  <c r="F300" i="5" s="1"/>
  <c r="G301" i="5"/>
  <c r="C301" i="5" s="1"/>
  <c r="H301" i="5"/>
  <c r="D301" i="5" s="1"/>
  <c r="I301" i="5"/>
  <c r="E301" i="5" s="1"/>
  <c r="J301" i="5"/>
  <c r="F301" i="5" s="1"/>
  <c r="G302" i="5"/>
  <c r="C302" i="5" s="1"/>
  <c r="H302" i="5"/>
  <c r="D302" i="5" s="1"/>
  <c r="I302" i="5"/>
  <c r="E302" i="5" s="1"/>
  <c r="J302" i="5"/>
  <c r="F302" i="5" s="1"/>
  <c r="G303" i="5"/>
  <c r="C303" i="5" s="1"/>
  <c r="H303" i="5"/>
  <c r="D303" i="5" s="1"/>
  <c r="I303" i="5"/>
  <c r="E303" i="5" s="1"/>
  <c r="J303" i="5"/>
  <c r="F303" i="5" s="1"/>
  <c r="G304" i="5"/>
  <c r="C304" i="5" s="1"/>
  <c r="H304" i="5"/>
  <c r="D304" i="5" s="1"/>
  <c r="I304" i="5"/>
  <c r="E304" i="5" s="1"/>
  <c r="J304" i="5"/>
  <c r="F304" i="5" s="1"/>
  <c r="G305" i="5"/>
  <c r="C305" i="5" s="1"/>
  <c r="H305" i="5"/>
  <c r="D305" i="5" s="1"/>
  <c r="I305" i="5"/>
  <c r="E305" i="5" s="1"/>
  <c r="J305" i="5"/>
  <c r="F305" i="5" s="1"/>
  <c r="G306" i="5"/>
  <c r="C306" i="5" s="1"/>
  <c r="H306" i="5"/>
  <c r="D306" i="5" s="1"/>
  <c r="I306" i="5"/>
  <c r="E306" i="5" s="1"/>
  <c r="J306" i="5"/>
  <c r="F306" i="5" s="1"/>
  <c r="G307" i="5"/>
  <c r="C307" i="5" s="1"/>
  <c r="H307" i="5"/>
  <c r="D307" i="5" s="1"/>
  <c r="I307" i="5"/>
  <c r="E307" i="5" s="1"/>
  <c r="J307" i="5"/>
  <c r="F307" i="5" s="1"/>
  <c r="G308" i="5"/>
  <c r="C308" i="5" s="1"/>
  <c r="H308" i="5"/>
  <c r="D308" i="5" s="1"/>
  <c r="I308" i="5"/>
  <c r="E308" i="5" s="1"/>
  <c r="J308" i="5"/>
  <c r="F308" i="5" s="1"/>
  <c r="G310" i="5"/>
  <c r="C310" i="5" s="1"/>
  <c r="H310" i="5"/>
  <c r="D310" i="5" s="1"/>
  <c r="I310" i="5"/>
  <c r="E310" i="5" s="1"/>
  <c r="J310" i="5"/>
  <c r="F310" i="5" s="1"/>
  <c r="G311" i="5"/>
  <c r="C311" i="5" s="1"/>
  <c r="H311" i="5"/>
  <c r="D311" i="5" s="1"/>
  <c r="I311" i="5"/>
  <c r="E311" i="5" s="1"/>
  <c r="J311" i="5"/>
  <c r="F311" i="5" s="1"/>
  <c r="G312" i="5"/>
  <c r="C312" i="5" s="1"/>
  <c r="H312" i="5"/>
  <c r="D312" i="5" s="1"/>
  <c r="I312" i="5"/>
  <c r="E312" i="5" s="1"/>
  <c r="J312" i="5"/>
  <c r="F312" i="5" s="1"/>
  <c r="G313" i="5"/>
  <c r="C313" i="5" s="1"/>
  <c r="H313" i="5"/>
  <c r="D313" i="5" s="1"/>
  <c r="I313" i="5"/>
  <c r="E313" i="5" s="1"/>
  <c r="J313" i="5"/>
  <c r="F313" i="5" s="1"/>
  <c r="G314" i="5"/>
  <c r="C314" i="5" s="1"/>
  <c r="H314" i="5"/>
  <c r="D314" i="5" s="1"/>
  <c r="I314" i="5"/>
  <c r="E314" i="5" s="1"/>
  <c r="J314" i="5"/>
  <c r="F314" i="5" s="1"/>
  <c r="G315" i="5"/>
  <c r="C315" i="5" s="1"/>
  <c r="H315" i="5"/>
  <c r="D315" i="5" s="1"/>
  <c r="I315" i="5"/>
  <c r="E315" i="5" s="1"/>
  <c r="J315" i="5"/>
  <c r="F315" i="5" s="1"/>
  <c r="G316" i="5"/>
  <c r="C316" i="5" s="1"/>
  <c r="H316" i="5"/>
  <c r="D316" i="5" s="1"/>
  <c r="I316" i="5"/>
  <c r="E316" i="5" s="1"/>
  <c r="J316" i="5"/>
  <c r="F316" i="5" s="1"/>
  <c r="G317" i="5"/>
  <c r="C317" i="5" s="1"/>
  <c r="H317" i="5"/>
  <c r="D317" i="5" s="1"/>
  <c r="I317" i="5"/>
  <c r="E317" i="5" s="1"/>
  <c r="J317" i="5"/>
  <c r="F317" i="5" s="1"/>
  <c r="G318" i="5"/>
  <c r="C318" i="5" s="1"/>
  <c r="H318" i="5"/>
  <c r="D318" i="5" s="1"/>
  <c r="I318" i="5"/>
  <c r="E318" i="5" s="1"/>
  <c r="J318" i="5"/>
  <c r="F318" i="5" s="1"/>
  <c r="G319" i="5"/>
  <c r="C319" i="5" s="1"/>
  <c r="H319" i="5"/>
  <c r="D319" i="5" s="1"/>
  <c r="I319" i="5"/>
  <c r="E319" i="5" s="1"/>
  <c r="J319" i="5"/>
  <c r="F319" i="5" s="1"/>
  <c r="J68" i="5"/>
  <c r="F68" i="5" s="1"/>
  <c r="I68" i="5"/>
  <c r="E68" i="5" s="1"/>
  <c r="H68" i="5"/>
  <c r="D68" i="5" s="1"/>
  <c r="G68" i="5"/>
  <c r="C68" i="5" s="1"/>
  <c r="AE309" i="5"/>
  <c r="AD309" i="5"/>
  <c r="AE298" i="5"/>
  <c r="AD298" i="5"/>
  <c r="AE287" i="5"/>
  <c r="AD287" i="5"/>
  <c r="AE276" i="5"/>
  <c r="AD276" i="5"/>
  <c r="AE265" i="5"/>
  <c r="AD265" i="5"/>
  <c r="AE254" i="5"/>
  <c r="AD254" i="5"/>
  <c r="AE243" i="5"/>
  <c r="AD243" i="5"/>
  <c r="AE232" i="5"/>
  <c r="AD232" i="5"/>
  <c r="AE221" i="5"/>
  <c r="AD221" i="5"/>
  <c r="AE210" i="5"/>
  <c r="AD210" i="5"/>
  <c r="AE199" i="5"/>
  <c r="AD199" i="5"/>
  <c r="AE188" i="5"/>
  <c r="AD188" i="5"/>
  <c r="AE177" i="5"/>
  <c r="AD177" i="5"/>
  <c r="AE166" i="5"/>
  <c r="AD166" i="5"/>
  <c r="AE155" i="5"/>
  <c r="AD155" i="5"/>
  <c r="AE144" i="5"/>
  <c r="AD144" i="5"/>
  <c r="AE133" i="5"/>
  <c r="AD133" i="5"/>
  <c r="AE122" i="5"/>
  <c r="AD122" i="5"/>
  <c r="AE111" i="5"/>
  <c r="AD111" i="5"/>
  <c r="AE100" i="5"/>
  <c r="AD100" i="5"/>
  <c r="AE89" i="5"/>
  <c r="AD89" i="5"/>
  <c r="AE78" i="5"/>
  <c r="AD78" i="5"/>
  <c r="AC309" i="5" l="1"/>
  <c r="AB309" i="5"/>
  <c r="AA309" i="5"/>
  <c r="Z309" i="5"/>
  <c r="Y309" i="5"/>
  <c r="X309" i="5"/>
  <c r="W309" i="5"/>
  <c r="V309" i="5"/>
  <c r="U309" i="5"/>
  <c r="T309" i="5"/>
  <c r="S309" i="5"/>
  <c r="R309" i="5"/>
  <c r="Q309" i="5"/>
  <c r="J309" i="5" s="1"/>
  <c r="F309" i="5" s="1"/>
  <c r="O309" i="5"/>
  <c r="I309" i="5" s="1"/>
  <c r="E309" i="5" s="1"/>
  <c r="M309" i="5"/>
  <c r="H309" i="5" s="1"/>
  <c r="D309" i="5" s="1"/>
  <c r="K309" i="5"/>
  <c r="G309" i="5" s="1"/>
  <c r="C309" i="5" s="1"/>
  <c r="AC298" i="5"/>
  <c r="AB298" i="5"/>
  <c r="AA298" i="5"/>
  <c r="Z298" i="5"/>
  <c r="Y298" i="5"/>
  <c r="X298" i="5"/>
  <c r="W298" i="5"/>
  <c r="V298" i="5"/>
  <c r="U298" i="5"/>
  <c r="T298" i="5"/>
  <c r="S298" i="5"/>
  <c r="R298" i="5"/>
  <c r="Q298" i="5"/>
  <c r="J298" i="5" s="1"/>
  <c r="F298" i="5" s="1"/>
  <c r="O298" i="5"/>
  <c r="I298" i="5" s="1"/>
  <c r="E298" i="5" s="1"/>
  <c r="M298" i="5"/>
  <c r="H298" i="5" s="1"/>
  <c r="D298" i="5" s="1"/>
  <c r="K298" i="5"/>
  <c r="G298" i="5" s="1"/>
  <c r="C298" i="5" s="1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J287" i="5" s="1"/>
  <c r="F287" i="5" s="1"/>
  <c r="O287" i="5"/>
  <c r="I287" i="5" s="1"/>
  <c r="E287" i="5" s="1"/>
  <c r="M287" i="5"/>
  <c r="H287" i="5" s="1"/>
  <c r="D287" i="5" s="1"/>
  <c r="K287" i="5"/>
  <c r="G287" i="5" s="1"/>
  <c r="C287" i="5" s="1"/>
  <c r="AC276" i="5"/>
  <c r="AB276" i="5"/>
  <c r="AA276" i="5"/>
  <c r="Z276" i="5"/>
  <c r="Y276" i="5"/>
  <c r="X276" i="5"/>
  <c r="W276" i="5"/>
  <c r="V276" i="5"/>
  <c r="U276" i="5"/>
  <c r="T276" i="5"/>
  <c r="S276" i="5"/>
  <c r="R276" i="5"/>
  <c r="Q276" i="5"/>
  <c r="J276" i="5" s="1"/>
  <c r="F276" i="5" s="1"/>
  <c r="O276" i="5"/>
  <c r="I276" i="5" s="1"/>
  <c r="E276" i="5" s="1"/>
  <c r="M276" i="5"/>
  <c r="H276" i="5" s="1"/>
  <c r="D276" i="5" s="1"/>
  <c r="K276" i="5"/>
  <c r="G276" i="5" s="1"/>
  <c r="C276" i="5" s="1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J265" i="5" s="1"/>
  <c r="F265" i="5" s="1"/>
  <c r="O265" i="5"/>
  <c r="I265" i="5" s="1"/>
  <c r="E265" i="5" s="1"/>
  <c r="M265" i="5"/>
  <c r="H265" i="5" s="1"/>
  <c r="D265" i="5" s="1"/>
  <c r="K265" i="5"/>
  <c r="G265" i="5" s="1"/>
  <c r="C265" i="5" s="1"/>
  <c r="AC254" i="5"/>
  <c r="AB254" i="5"/>
  <c r="AA254" i="5"/>
  <c r="Z254" i="5"/>
  <c r="Y254" i="5"/>
  <c r="X254" i="5"/>
  <c r="W254" i="5"/>
  <c r="V254" i="5"/>
  <c r="U254" i="5"/>
  <c r="T254" i="5"/>
  <c r="S254" i="5"/>
  <c r="R254" i="5"/>
  <c r="Q254" i="5"/>
  <c r="J254" i="5" s="1"/>
  <c r="F254" i="5" s="1"/>
  <c r="O254" i="5"/>
  <c r="I254" i="5" s="1"/>
  <c r="E254" i="5" s="1"/>
  <c r="M254" i="5"/>
  <c r="H254" i="5" s="1"/>
  <c r="D254" i="5" s="1"/>
  <c r="K254" i="5"/>
  <c r="G254" i="5" s="1"/>
  <c r="C254" i="5" s="1"/>
  <c r="AC243" i="5"/>
  <c r="AB243" i="5"/>
  <c r="AA243" i="5"/>
  <c r="Z243" i="5"/>
  <c r="Y243" i="5"/>
  <c r="X243" i="5"/>
  <c r="W243" i="5"/>
  <c r="V243" i="5"/>
  <c r="U243" i="5"/>
  <c r="T243" i="5"/>
  <c r="S243" i="5"/>
  <c r="R243" i="5"/>
  <c r="Q243" i="5"/>
  <c r="J243" i="5" s="1"/>
  <c r="F243" i="5" s="1"/>
  <c r="O243" i="5"/>
  <c r="I243" i="5" s="1"/>
  <c r="E243" i="5" s="1"/>
  <c r="M243" i="5"/>
  <c r="H243" i="5" s="1"/>
  <c r="D243" i="5" s="1"/>
  <c r="K243" i="5"/>
  <c r="G243" i="5" s="1"/>
  <c r="C243" i="5" s="1"/>
  <c r="AC232" i="5"/>
  <c r="AB232" i="5"/>
  <c r="AA232" i="5"/>
  <c r="Z232" i="5"/>
  <c r="Y232" i="5"/>
  <c r="X232" i="5"/>
  <c r="W232" i="5"/>
  <c r="V232" i="5"/>
  <c r="U232" i="5"/>
  <c r="T232" i="5"/>
  <c r="I232" i="5" s="1"/>
  <c r="E232" i="5" s="1"/>
  <c r="S232" i="5"/>
  <c r="R232" i="5"/>
  <c r="Q232" i="5"/>
  <c r="J232" i="5" s="1"/>
  <c r="F232" i="5" s="1"/>
  <c r="M232" i="5"/>
  <c r="H232" i="5" s="1"/>
  <c r="D232" i="5" s="1"/>
  <c r="K232" i="5"/>
  <c r="G232" i="5" s="1"/>
  <c r="C232" i="5" s="1"/>
  <c r="AC221" i="5"/>
  <c r="AB221" i="5"/>
  <c r="AA221" i="5"/>
  <c r="Z221" i="5"/>
  <c r="Y221" i="5"/>
  <c r="X221" i="5"/>
  <c r="W221" i="5"/>
  <c r="V221" i="5"/>
  <c r="U221" i="5"/>
  <c r="T221" i="5"/>
  <c r="I221" i="5" s="1"/>
  <c r="E221" i="5" s="1"/>
  <c r="S221" i="5"/>
  <c r="R221" i="5"/>
  <c r="Q221" i="5"/>
  <c r="J221" i="5" s="1"/>
  <c r="F221" i="5" s="1"/>
  <c r="M221" i="5"/>
  <c r="H221" i="5" s="1"/>
  <c r="D221" i="5" s="1"/>
  <c r="K221" i="5"/>
  <c r="G221" i="5" s="1"/>
  <c r="C221" i="5" s="1"/>
  <c r="AC210" i="5"/>
  <c r="AB210" i="5"/>
  <c r="AA210" i="5"/>
  <c r="Z210" i="5"/>
  <c r="Y210" i="5"/>
  <c r="X210" i="5"/>
  <c r="W210" i="5"/>
  <c r="V210" i="5"/>
  <c r="U210" i="5"/>
  <c r="T210" i="5"/>
  <c r="I210" i="5" s="1"/>
  <c r="E210" i="5" s="1"/>
  <c r="S210" i="5"/>
  <c r="R210" i="5"/>
  <c r="Q210" i="5"/>
  <c r="J210" i="5" s="1"/>
  <c r="F210" i="5" s="1"/>
  <c r="M210" i="5"/>
  <c r="H210" i="5" s="1"/>
  <c r="D210" i="5" s="1"/>
  <c r="K210" i="5"/>
  <c r="G210" i="5" s="1"/>
  <c r="C210" i="5" s="1"/>
  <c r="AC199" i="5"/>
  <c r="AB199" i="5"/>
  <c r="AA199" i="5"/>
  <c r="Z199" i="5"/>
  <c r="Y199" i="5"/>
  <c r="X199" i="5"/>
  <c r="W199" i="5"/>
  <c r="V199" i="5"/>
  <c r="U199" i="5"/>
  <c r="T199" i="5"/>
  <c r="I199" i="5" s="1"/>
  <c r="E199" i="5" s="1"/>
  <c r="S199" i="5"/>
  <c r="R199" i="5"/>
  <c r="Q199" i="5"/>
  <c r="J199" i="5" s="1"/>
  <c r="F199" i="5" s="1"/>
  <c r="M199" i="5"/>
  <c r="H199" i="5" s="1"/>
  <c r="D199" i="5" s="1"/>
  <c r="K199" i="5"/>
  <c r="G199" i="5" s="1"/>
  <c r="C199" i="5" s="1"/>
  <c r="AC188" i="5"/>
  <c r="AB188" i="5"/>
  <c r="AA188" i="5"/>
  <c r="Z188" i="5"/>
  <c r="Y188" i="5"/>
  <c r="X188" i="5"/>
  <c r="W188" i="5"/>
  <c r="V188" i="5"/>
  <c r="U188" i="5"/>
  <c r="T188" i="5"/>
  <c r="S188" i="5"/>
  <c r="R188" i="5"/>
  <c r="Q188" i="5"/>
  <c r="J188" i="5" s="1"/>
  <c r="F188" i="5" s="1"/>
  <c r="O188" i="5"/>
  <c r="I188" i="5" s="1"/>
  <c r="E188" i="5" s="1"/>
  <c r="M188" i="5"/>
  <c r="H188" i="5" s="1"/>
  <c r="D188" i="5" s="1"/>
  <c r="K188" i="5"/>
  <c r="G188" i="5" s="1"/>
  <c r="C188" i="5" s="1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J177" i="5" s="1"/>
  <c r="F177" i="5" s="1"/>
  <c r="O177" i="5"/>
  <c r="I177" i="5" s="1"/>
  <c r="E177" i="5" s="1"/>
  <c r="M177" i="5"/>
  <c r="H177" i="5" s="1"/>
  <c r="D177" i="5" s="1"/>
  <c r="K177" i="5"/>
  <c r="G177" i="5" s="1"/>
  <c r="C177" i="5" s="1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J166" i="5" s="1"/>
  <c r="F166" i="5" s="1"/>
  <c r="O166" i="5"/>
  <c r="I166" i="5" s="1"/>
  <c r="E166" i="5" s="1"/>
  <c r="M166" i="5"/>
  <c r="H166" i="5" s="1"/>
  <c r="D166" i="5" s="1"/>
  <c r="K166" i="5"/>
  <c r="G166" i="5" s="1"/>
  <c r="C166" i="5" s="1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J155" i="5" s="1"/>
  <c r="F155" i="5" s="1"/>
  <c r="O155" i="5"/>
  <c r="I155" i="5" s="1"/>
  <c r="E155" i="5" s="1"/>
  <c r="M155" i="5"/>
  <c r="H155" i="5" s="1"/>
  <c r="D155" i="5" s="1"/>
  <c r="K155" i="5"/>
  <c r="G155" i="5" s="1"/>
  <c r="C155" i="5" s="1"/>
  <c r="AC144" i="5"/>
  <c r="AB144" i="5"/>
  <c r="AA144" i="5"/>
  <c r="Z144" i="5"/>
  <c r="Y144" i="5"/>
  <c r="X144" i="5"/>
  <c r="W144" i="5"/>
  <c r="V144" i="5"/>
  <c r="U144" i="5"/>
  <c r="T144" i="5"/>
  <c r="S144" i="5"/>
  <c r="R144" i="5"/>
  <c r="Q144" i="5"/>
  <c r="J144" i="5" s="1"/>
  <c r="F144" i="5" s="1"/>
  <c r="O144" i="5"/>
  <c r="I144" i="5" s="1"/>
  <c r="E144" i="5" s="1"/>
  <c r="M144" i="5"/>
  <c r="H144" i="5" s="1"/>
  <c r="D144" i="5" s="1"/>
  <c r="K144" i="5"/>
  <c r="G144" i="5" s="1"/>
  <c r="C144" i="5" s="1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J133" i="5" s="1"/>
  <c r="F133" i="5" s="1"/>
  <c r="O133" i="5"/>
  <c r="I133" i="5" s="1"/>
  <c r="E133" i="5" s="1"/>
  <c r="M133" i="5"/>
  <c r="H133" i="5" s="1"/>
  <c r="D133" i="5" s="1"/>
  <c r="K133" i="5"/>
  <c r="G133" i="5" s="1"/>
  <c r="C133" i="5" s="1"/>
  <c r="AC122" i="5"/>
  <c r="AB122" i="5"/>
  <c r="AA122" i="5"/>
  <c r="Z122" i="5"/>
  <c r="Y122" i="5"/>
  <c r="X122" i="5"/>
  <c r="V122" i="5"/>
  <c r="U122" i="5"/>
  <c r="T122" i="5"/>
  <c r="S122" i="5"/>
  <c r="R122" i="5"/>
  <c r="Q122" i="5"/>
  <c r="J122" i="5" s="1"/>
  <c r="F122" i="5" s="1"/>
  <c r="O122" i="5"/>
  <c r="I122" i="5" s="1"/>
  <c r="E122" i="5" s="1"/>
  <c r="M122" i="5"/>
  <c r="H122" i="5" s="1"/>
  <c r="D122" i="5" s="1"/>
  <c r="K122" i="5"/>
  <c r="G122" i="5" s="1"/>
  <c r="C122" i="5" s="1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J111" i="5" s="1"/>
  <c r="F111" i="5" s="1"/>
  <c r="O111" i="5"/>
  <c r="I111" i="5" s="1"/>
  <c r="E111" i="5" s="1"/>
  <c r="M111" i="5"/>
  <c r="H111" i="5" s="1"/>
  <c r="D111" i="5" s="1"/>
  <c r="K111" i="5"/>
  <c r="G111" i="5" s="1"/>
  <c r="C111" i="5" s="1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J100" i="5" s="1"/>
  <c r="F100" i="5" s="1"/>
  <c r="O100" i="5"/>
  <c r="I100" i="5" s="1"/>
  <c r="E100" i="5" s="1"/>
  <c r="M100" i="5"/>
  <c r="H100" i="5" s="1"/>
  <c r="D100" i="5" s="1"/>
  <c r="K100" i="5"/>
  <c r="G100" i="5" s="1"/>
  <c r="C100" i="5" s="1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J89" i="5" s="1"/>
  <c r="F89" i="5" s="1"/>
  <c r="O89" i="5"/>
  <c r="I89" i="5" s="1"/>
  <c r="E89" i="5" s="1"/>
  <c r="M89" i="5"/>
  <c r="H89" i="5" s="1"/>
  <c r="D89" i="5" s="1"/>
  <c r="K89" i="5"/>
  <c r="G89" i="5" s="1"/>
  <c r="C89" i="5" s="1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J78" i="5" s="1"/>
  <c r="F78" i="5" s="1"/>
  <c r="O78" i="5"/>
  <c r="I78" i="5" s="1"/>
  <c r="E78" i="5" s="1"/>
  <c r="M78" i="5"/>
  <c r="H78" i="5" s="1"/>
  <c r="D78" i="5" s="1"/>
  <c r="K78" i="5"/>
  <c r="G78" i="5" s="1"/>
  <c r="C78" i="5" s="1"/>
</calcChain>
</file>

<file path=xl/sharedStrings.xml><?xml version="1.0" encoding="utf-8"?>
<sst xmlns="http://schemas.openxmlformats.org/spreadsheetml/2006/main" count="1854" uniqueCount="219">
  <si>
    <t>Обычная доставка</t>
  </si>
  <si>
    <t>Барнаул</t>
  </si>
  <si>
    <t>ЗЕСТ Экспресс</t>
  </si>
  <si>
    <t>Белгород</t>
  </si>
  <si>
    <t>Брянск</t>
  </si>
  <si>
    <t>ФДМ</t>
  </si>
  <si>
    <t>Воронеж</t>
  </si>
  <si>
    <t>Екатеринбург</t>
  </si>
  <si>
    <t>Калининград</t>
  </si>
  <si>
    <t>Калуга</t>
  </si>
  <si>
    <t>КурьерСервисЭкспресс</t>
  </si>
  <si>
    <t>Краснодар</t>
  </si>
  <si>
    <t>Нижний Новгород</t>
  </si>
  <si>
    <t>Новосибирск</t>
  </si>
  <si>
    <t>Пермь</t>
  </si>
  <si>
    <t>Ростов-на-Дону</t>
  </si>
  <si>
    <t>Рязань</t>
  </si>
  <si>
    <t>Самара</t>
  </si>
  <si>
    <t>Санкт-Петербург</t>
  </si>
  <si>
    <t>Сыктывкар</t>
  </si>
  <si>
    <t>Тюмень</t>
  </si>
  <si>
    <t>Ярославль</t>
  </si>
  <si>
    <t>Коломна</t>
  </si>
  <si>
    <t>Королев</t>
  </si>
  <si>
    <t>Подольск</t>
  </si>
  <si>
    <t>Сергиев Посад</t>
  </si>
  <si>
    <t>Щелково</t>
  </si>
  <si>
    <t>Доставка  Новогодней продукции</t>
  </si>
  <si>
    <t>Срочная доставка</t>
  </si>
  <si>
    <t>Срочная доставка  Новогодней продукции</t>
  </si>
  <si>
    <t>Резервные поставщики</t>
  </si>
  <si>
    <t>Основные поставщики</t>
  </si>
  <si>
    <r>
      <rPr>
        <b/>
        <sz val="10"/>
        <color theme="1"/>
        <rFont val="Arial Cyr"/>
        <charset val="204"/>
      </rPr>
      <t>НЕ 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</si>
  <si>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r>
      <rPr>
        <b/>
        <sz val="10"/>
        <color theme="1"/>
        <rFont val="Arial Cyr"/>
        <charset val="204"/>
      </rPr>
      <t>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</si>
  <si>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t>Параметры отправлений</t>
  </si>
  <si>
    <t>Из Москвы</t>
  </si>
  <si>
    <t>В Москву</t>
  </si>
  <si>
    <t>Город</t>
  </si>
  <si>
    <t>Вес, кг</t>
  </si>
  <si>
    <t>Срок доставки/стоимость</t>
  </si>
  <si>
    <t>до 5 р.дн.</t>
  </si>
  <si>
    <t>до 2 р.дн.</t>
  </si>
  <si>
    <t>до 0,5</t>
  </si>
  <si>
    <t>2-3</t>
  </si>
  <si>
    <t>1-2</t>
  </si>
  <si>
    <t>8-9</t>
  </si>
  <si>
    <t>0,501-1,00</t>
  </si>
  <si>
    <t>1,001-3,00</t>
  </si>
  <si>
    <t>3,001-5,00</t>
  </si>
  <si>
    <t>5,001-10,00</t>
  </si>
  <si>
    <t>10,001-15,00</t>
  </si>
  <si>
    <t>15,001-20,00</t>
  </si>
  <si>
    <t>20,001-25,00</t>
  </si>
  <si>
    <t>25,001-30,00</t>
  </si>
  <si>
    <t>+1,00 кг сверх 30,001 кг</t>
  </si>
  <si>
    <t>3-4</t>
  </si>
  <si>
    <t>6-7</t>
  </si>
  <si>
    <t>7-8</t>
  </si>
  <si>
    <t>Таблица по тарифам победителей тендера</t>
  </si>
  <si>
    <t>Лидирующий поставщик</t>
  </si>
  <si>
    <t>Лучшая стоимость</t>
  </si>
  <si>
    <t>ФГУП ГЦСС</t>
  </si>
  <si>
    <t>сроки</t>
  </si>
  <si>
    <t>1-3</t>
  </si>
  <si>
    <t>7-9</t>
  </si>
  <si>
    <t>3-5</t>
  </si>
  <si>
    <t>4-6</t>
  </si>
  <si>
    <t>5-7</t>
  </si>
  <si>
    <t>2-4</t>
  </si>
  <si>
    <t>2</t>
  </si>
  <si>
    <t>1</t>
  </si>
  <si>
    <t>Лидер по цене</t>
  </si>
  <si>
    <t>Минимальная цена</t>
  </si>
  <si>
    <t>Критерий выбора победителя тендера</t>
  </si>
  <si>
    <t>Вес доставок в %%</t>
  </si>
  <si>
    <t>Обычная (до 5 раб. дней)</t>
  </si>
  <si>
    <t>Срочная (до 2 раб.дней)</t>
  </si>
  <si>
    <t xml:space="preserve">Лидирующий поставщик </t>
  </si>
  <si>
    <t>минимальное значение</t>
  </si>
  <si>
    <t>-</t>
  </si>
  <si>
    <t>Владимир</t>
  </si>
  <si>
    <t>Иваново</t>
  </si>
  <si>
    <t>Хабаровск</t>
  </si>
  <si>
    <t>Волгоград</t>
  </si>
  <si>
    <t>Казань</t>
  </si>
  <si>
    <t>Кострома</t>
  </si>
  <si>
    <t>Махачкала</t>
  </si>
  <si>
    <t>Омск</t>
  </si>
  <si>
    <t>Пенза</t>
  </si>
  <si>
    <t>Саратов</t>
  </si>
  <si>
    <t>Ставрополь</t>
  </si>
  <si>
    <t>Томск</t>
  </si>
  <si>
    <t>Ухта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</si>
  <si>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</si>
  <si>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</si>
  <si>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</si>
  <si>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r>
      <t xml:space="preserve">дата </t>
    </r>
    <r>
      <rPr>
        <sz val="12"/>
        <rFont val="Calibri"/>
        <family val="2"/>
        <charset val="204"/>
      </rPr>
      <t>"   " ___________ 2017 г.</t>
    </r>
  </si>
  <si>
    <t>Пункт назначения</t>
  </si>
  <si>
    <t>Вес до 0,5 кг</t>
  </si>
  <si>
    <t>Вес до 1 кг</t>
  </si>
  <si>
    <t>Каждый послед. кг</t>
  </si>
  <si>
    <t>Абакан</t>
  </si>
  <si>
    <t>Архангельск</t>
  </si>
  <si>
    <t>Астрахань</t>
  </si>
  <si>
    <t>Владивосток</t>
  </si>
  <si>
    <t>Владикавказ</t>
  </si>
  <si>
    <t>Вологда</t>
  </si>
  <si>
    <t>Грозный</t>
  </si>
  <si>
    <t>Ижевск</t>
  </si>
  <si>
    <t>Иркутск</t>
  </si>
  <si>
    <t>Кемерово</t>
  </si>
  <si>
    <t>Киров</t>
  </si>
  <si>
    <t>Когалым</t>
  </si>
  <si>
    <t>Красноярск</t>
  </si>
  <si>
    <t>Курган</t>
  </si>
  <si>
    <t>Курск</t>
  </si>
  <si>
    <t>Липецк</t>
  </si>
  <si>
    <t>Магадан</t>
  </si>
  <si>
    <t>Магнитогорск</t>
  </si>
  <si>
    <t>Минеральные Воды</t>
  </si>
  <si>
    <t>Московская обл.</t>
  </si>
  <si>
    <t>Мурманск</t>
  </si>
  <si>
    <t>Надым</t>
  </si>
  <si>
    <t>Нарьян-Мар</t>
  </si>
  <si>
    <t>Нерюнгри</t>
  </si>
  <si>
    <t>Нефтеюганск</t>
  </si>
  <si>
    <t>Нижневартовск</t>
  </si>
  <si>
    <t>Нижнекамск</t>
  </si>
  <si>
    <t>Новгород Великий</t>
  </si>
  <si>
    <t>Новокузнецк</t>
  </si>
  <si>
    <t>Новороссийск</t>
  </si>
  <si>
    <t>Новый Уренгой</t>
  </si>
  <si>
    <t>Норильск</t>
  </si>
  <si>
    <t>Ноябрьск</t>
  </si>
  <si>
    <t>Орел</t>
  </si>
  <si>
    <t>Оренбург</t>
  </si>
  <si>
    <t>Петрозаводск</t>
  </si>
  <si>
    <t>П.-Камчатский</t>
  </si>
  <si>
    <t>Псков</t>
  </si>
  <si>
    <t>Пятигорск</t>
  </si>
  <si>
    <t>Салехард</t>
  </si>
  <si>
    <t>Саранск</t>
  </si>
  <si>
    <t>Симферополь</t>
  </si>
  <si>
    <t>Смоленск</t>
  </si>
  <si>
    <t>Сочи</t>
  </si>
  <si>
    <t>Сургут</t>
  </si>
  <si>
    <t>Тамбов</t>
  </si>
  <si>
    <t>Тверь</t>
  </si>
  <si>
    <t>Тольятти</t>
  </si>
  <si>
    <t>Тула</t>
  </si>
  <si>
    <t>Улан-Удэ</t>
  </si>
  <si>
    <t>Ульяновск</t>
  </si>
  <si>
    <t>Усинск</t>
  </si>
  <si>
    <t>Уфа</t>
  </si>
  <si>
    <t>Ханты-Мансийск</t>
  </si>
  <si>
    <t>Чебоксары</t>
  </si>
  <si>
    <t>Челябинск</t>
  </si>
  <si>
    <t>Череповец</t>
  </si>
  <si>
    <t>Чита</t>
  </si>
  <si>
    <t>Южно-Сахалинск</t>
  </si>
  <si>
    <t>Якутск</t>
  </si>
  <si>
    <t>Алматы</t>
  </si>
  <si>
    <t>Астана</t>
  </si>
  <si>
    <t>Ереван</t>
  </si>
  <si>
    <t>Минск</t>
  </si>
  <si>
    <t>Страна</t>
  </si>
  <si>
    <t>Македония</t>
  </si>
  <si>
    <t>Австралия</t>
  </si>
  <si>
    <t>Австрия</t>
  </si>
  <si>
    <t>Азербайджан</t>
  </si>
  <si>
    <t>Марокко</t>
  </si>
  <si>
    <t>Мексика</t>
  </si>
  <si>
    <t>Армения</t>
  </si>
  <si>
    <t>Молдавия</t>
  </si>
  <si>
    <t>Монголия</t>
  </si>
  <si>
    <t>Беларусь</t>
  </si>
  <si>
    <t>Бельгия</t>
  </si>
  <si>
    <t>Нидерланды</t>
  </si>
  <si>
    <t>Новая Зеландия</t>
  </si>
  <si>
    <t>Болгария</t>
  </si>
  <si>
    <t>Норвегия</t>
  </si>
  <si>
    <t>Перу</t>
  </si>
  <si>
    <t>Польша</t>
  </si>
  <si>
    <t>Португалия</t>
  </si>
  <si>
    <t>Великобритания</t>
  </si>
  <si>
    <t>Румыния</t>
  </si>
  <si>
    <t>Венесуэла</t>
  </si>
  <si>
    <t>Саудовская Аравия</t>
  </si>
  <si>
    <t>Германия</t>
  </si>
  <si>
    <t>да/нет</t>
  </si>
  <si>
    <t>стоимость, руб.</t>
  </si>
  <si>
    <t>Доставка «от двери до двери», 
подъем на этаж</t>
  </si>
  <si>
    <t>Возможность отслеживания грузов</t>
  </si>
  <si>
    <t>Наличие системы скидок</t>
  </si>
  <si>
    <t>Предоставление ФИО сотрудника, получившего посылку</t>
  </si>
  <si>
    <t>Отправка негабаритных грузов</t>
  </si>
  <si>
    <t>Предоставление упаковочных материалов</t>
  </si>
  <si>
    <r>
      <t xml:space="preserve">Параметры негабаритного груза 
</t>
    </r>
    <r>
      <rPr>
        <i/>
        <sz val="11"/>
        <color theme="1"/>
        <rFont val="Calibri"/>
        <family val="2"/>
        <charset val="204"/>
        <scheme val="minor"/>
      </rPr>
      <t>(длина Х ширина Х высота)</t>
    </r>
  </si>
  <si>
    <t>Поправочный коэффициент к стоимости доставки стандартного груза</t>
  </si>
  <si>
    <t>картонный тубус 
(длина 100 см, диаметр 10-12 см)</t>
  </si>
  <si>
    <t>коробка
(100х50х15 см)</t>
  </si>
  <si>
    <t>коробка
(другие размеры - указать какие)</t>
  </si>
  <si>
    <t>Набережные Челны</t>
  </si>
  <si>
    <t>Срок доставки/дней</t>
  </si>
  <si>
    <t>Москва</t>
  </si>
  <si>
    <t>Экспресс-доставка Из Москвы</t>
  </si>
  <si>
    <t>Сингапур</t>
  </si>
  <si>
    <t>Италия</t>
  </si>
  <si>
    <t>Испания</t>
  </si>
  <si>
    <t>Казахстан</t>
  </si>
  <si>
    <t>Туркменистан</t>
  </si>
  <si>
    <t>Украина</t>
  </si>
  <si>
    <t>США</t>
  </si>
  <si>
    <t>Латвия</t>
  </si>
  <si>
    <t>Литва</t>
  </si>
  <si>
    <t>Эстония</t>
  </si>
  <si>
    <t>Экспресс-доставка в Москву</t>
  </si>
  <si>
    <t>Приложение 5</t>
  </si>
  <si>
    <t>к Конкурсной документации № 165-22/11/17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</si>
</sst>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7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Helv"/>
    </font>
    <font>
      <b/>
      <sz val="11"/>
      <color theme="1"/>
      <name val="Arial Cyr"/>
      <charset val="204"/>
    </font>
    <font>
      <sz val="10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 Cyr"/>
      <charset val="204"/>
    </font>
    <font>
      <b/>
      <sz val="20"/>
      <color theme="1"/>
      <name val="Arial Cyr"/>
      <charset val="204"/>
    </font>
    <font>
      <b/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1.5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</font>
    <font>
      <b/>
      <i/>
      <sz val="10"/>
      <color rgb="FFFF0000"/>
      <name val="Arial"/>
      <family val="2"/>
      <charset val="204"/>
    </font>
    <font>
      <sz val="7.5"/>
      <color theme="1"/>
      <name val="Arial"/>
      <family val="2"/>
      <charset val="204"/>
    </font>
    <font>
      <u/>
      <sz val="10"/>
      <color theme="10"/>
      <name val="Arial Cyr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25" fillId="0" borderId="0"/>
    <xf numFmtId="0" fontId="30" fillId="0" borderId="0" applyNumberFormat="0" applyFill="0" applyBorder="0" applyAlignment="0" applyProtection="0"/>
  </cellStyleXfs>
  <cellXfs count="30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49" fontId="12" fillId="6" borderId="7" xfId="0" applyNumberFormat="1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center" vertical="center"/>
    </xf>
    <xf numFmtId="49" fontId="12" fillId="7" borderId="7" xfId="0" applyNumberFormat="1" applyFont="1" applyFill="1" applyBorder="1" applyAlignment="1">
      <alignment horizontal="left" vertical="center" wrapText="1"/>
    </xf>
    <xf numFmtId="4" fontId="0" fillId="4" borderId="14" xfId="0" applyNumberForma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8" borderId="15" xfId="0" applyNumberFormat="1" applyFill="1" applyBorder="1" applyAlignment="1">
      <alignment horizontal="center" vertical="center"/>
    </xf>
    <xf numFmtId="0" fontId="0" fillId="7" borderId="0" xfId="0" applyFill="1"/>
    <xf numFmtId="0" fontId="12" fillId="7" borderId="14" xfId="0" applyFont="1" applyFill="1" applyBorder="1" applyAlignment="1">
      <alignment horizontal="center" vertical="center" wrapText="1"/>
    </xf>
    <xf numFmtId="0" fontId="0" fillId="7" borderId="1" xfId="0" applyFill="1" applyBorder="1"/>
    <xf numFmtId="3" fontId="17" fillId="4" borderId="1" xfId="0" applyNumberFormat="1" applyFont="1" applyFill="1" applyBorder="1" applyAlignment="1">
      <alignment horizontal="center" vertical="center"/>
    </xf>
    <xf numFmtId="49" fontId="12" fillId="6" borderId="19" xfId="0" applyNumberFormat="1" applyFont="1" applyFill="1" applyBorder="1" applyAlignment="1">
      <alignment horizontal="left" vertical="center" wrapText="1"/>
    </xf>
    <xf numFmtId="4" fontId="0" fillId="7" borderId="1" xfId="0" applyNumberFormat="1" applyFill="1" applyBorder="1" applyAlignment="1">
      <alignment horizontal="center" vertical="center"/>
    </xf>
    <xf numFmtId="4" fontId="0" fillId="7" borderId="15" xfId="0" applyNumberFormat="1" applyFill="1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/>
    </xf>
    <xf numFmtId="4" fontId="0" fillId="7" borderId="14" xfId="0" applyNumberForma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3" fontId="12" fillId="10" borderId="14" xfId="0" applyNumberFormat="1" applyFont="1" applyFill="1" applyBorder="1" applyAlignment="1">
      <alignment horizontal="center" vertical="center" wrapText="1"/>
    </xf>
    <xf numFmtId="3" fontId="12" fillId="10" borderId="15" xfId="0" applyNumberFormat="1" applyFont="1" applyFill="1" applyBorder="1" applyAlignment="1">
      <alignment horizontal="center" vertical="center" wrapText="1"/>
    </xf>
    <xf numFmtId="3" fontId="12" fillId="10" borderId="18" xfId="0" applyNumberFormat="1" applyFont="1" applyFill="1" applyBorder="1" applyAlignment="1">
      <alignment horizontal="center" vertical="center" wrapText="1"/>
    </xf>
    <xf numFmtId="3" fontId="12" fillId="10" borderId="27" xfId="0" applyNumberFormat="1" applyFont="1" applyFill="1" applyBorder="1" applyAlignment="1">
      <alignment horizontal="center" vertical="center" wrapText="1"/>
    </xf>
    <xf numFmtId="3" fontId="12" fillId="10" borderId="28" xfId="0" applyNumberFormat="1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2" fontId="18" fillId="5" borderId="14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9" fontId="19" fillId="11" borderId="38" xfId="0" applyNumberFormat="1" applyFont="1" applyFill="1" applyBorder="1" applyAlignment="1">
      <alignment horizontal="right" vertical="center" wrapText="1"/>
    </xf>
    <xf numFmtId="9" fontId="19" fillId="11" borderId="39" xfId="0" applyNumberFormat="1" applyFont="1" applyFill="1" applyBorder="1" applyAlignment="1">
      <alignment horizontal="right" vertical="center" wrapText="1"/>
    </xf>
    <xf numFmtId="9" fontId="19" fillId="11" borderId="31" xfId="0" applyNumberFormat="1" applyFont="1" applyFill="1" applyBorder="1" applyAlignment="1">
      <alignment horizontal="right" vertical="center" wrapText="1"/>
    </xf>
    <xf numFmtId="9" fontId="19" fillId="11" borderId="40" xfId="0" applyNumberFormat="1" applyFont="1" applyFill="1" applyBorder="1" applyAlignment="1">
      <alignment horizontal="right" vertical="center" wrapText="1"/>
    </xf>
    <xf numFmtId="9" fontId="20" fillId="11" borderId="33" xfId="0" applyNumberFormat="1" applyFont="1" applyFill="1" applyBorder="1" applyAlignment="1">
      <alignment horizontal="right" vertical="center" wrapText="1"/>
    </xf>
    <xf numFmtId="9" fontId="20" fillId="11" borderId="37" xfId="0" applyNumberFormat="1" applyFont="1" applyFill="1" applyBorder="1" applyAlignment="1">
      <alignment horizontal="right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/>
    </xf>
    <xf numFmtId="49" fontId="12" fillId="7" borderId="17" xfId="0" applyNumberFormat="1" applyFont="1" applyFill="1" applyBorder="1" applyAlignment="1">
      <alignment horizontal="left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3" fontId="12" fillId="10" borderId="16" xfId="0" applyNumberFormat="1" applyFont="1" applyFill="1" applyBorder="1" applyAlignment="1">
      <alignment horizontal="center" vertical="center" wrapText="1"/>
    </xf>
    <xf numFmtId="3" fontId="12" fillId="10" borderId="20" xfId="0" applyNumberFormat="1" applyFont="1" applyFill="1" applyBorder="1" applyAlignment="1">
      <alignment horizontal="center" vertical="center" wrapText="1"/>
    </xf>
    <xf numFmtId="3" fontId="12" fillId="10" borderId="48" xfId="0" applyNumberFormat="1" applyFont="1" applyFill="1" applyBorder="1" applyAlignment="1">
      <alignment horizontal="center" vertical="center" wrapText="1"/>
    </xf>
    <xf numFmtId="4" fontId="0" fillId="4" borderId="49" xfId="0" applyNumberFormat="1" applyFill="1" applyBorder="1" applyAlignment="1">
      <alignment horizontal="center" vertical="center"/>
    </xf>
    <xf numFmtId="4" fontId="0" fillId="8" borderId="20" xfId="0" applyNumberFormat="1" applyFill="1" applyBorder="1" applyAlignment="1">
      <alignment horizontal="center" vertical="center"/>
    </xf>
    <xf numFmtId="4" fontId="0" fillId="4" borderId="20" xfId="0" applyNumberFormat="1" applyFill="1" applyBorder="1" applyAlignment="1">
      <alignment horizontal="center" vertical="center"/>
    </xf>
    <xf numFmtId="4" fontId="0" fillId="8" borderId="48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48" xfId="0" applyNumberFormat="1" applyFill="1" applyBorder="1" applyAlignment="1">
      <alignment horizontal="center" vertical="center"/>
    </xf>
    <xf numFmtId="9" fontId="20" fillId="11" borderId="13" xfId="0" applyNumberFormat="1" applyFont="1" applyFill="1" applyBorder="1" applyAlignment="1">
      <alignment horizontal="right" vertical="center" wrapText="1"/>
    </xf>
    <xf numFmtId="0" fontId="12" fillId="6" borderId="50" xfId="0" applyFont="1" applyFill="1" applyBorder="1" applyAlignment="1">
      <alignment horizontal="left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3" fontId="12" fillId="10" borderId="9" xfId="0" applyNumberFormat="1" applyFont="1" applyFill="1" applyBorder="1" applyAlignment="1">
      <alignment horizontal="center" vertical="center" wrapText="1"/>
    </xf>
    <xf numFmtId="3" fontId="12" fillId="10" borderId="10" xfId="0" applyNumberFormat="1" applyFont="1" applyFill="1" applyBorder="1" applyAlignment="1">
      <alignment horizontal="center" vertical="center" wrapText="1"/>
    </xf>
    <xf numFmtId="3" fontId="12" fillId="10" borderId="11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 wrapText="1"/>
    </xf>
    <xf numFmtId="3" fontId="17" fillId="0" borderId="27" xfId="0" applyNumberFormat="1" applyFont="1" applyFill="1" applyBorder="1" applyAlignment="1">
      <alignment horizontal="center" vertical="center"/>
    </xf>
    <xf numFmtId="3" fontId="17" fillId="0" borderId="28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9" fontId="19" fillId="11" borderId="33" xfId="0" applyNumberFormat="1" applyFont="1" applyFill="1" applyBorder="1" applyAlignment="1">
      <alignment horizontal="right" vertical="center" wrapText="1"/>
    </xf>
    <xf numFmtId="9" fontId="19" fillId="11" borderId="41" xfId="0" applyNumberFormat="1" applyFont="1" applyFill="1" applyBorder="1" applyAlignment="1">
      <alignment horizontal="right" vertical="center" wrapText="1"/>
    </xf>
    <xf numFmtId="9" fontId="19" fillId="11" borderId="21" xfId="0" applyNumberFormat="1" applyFont="1" applyFill="1" applyBorder="1" applyAlignment="1">
      <alignment horizontal="right" vertical="center" wrapText="1"/>
    </xf>
    <xf numFmtId="9" fontId="19" fillId="11" borderId="32" xfId="0" applyNumberFormat="1" applyFont="1" applyFill="1" applyBorder="1" applyAlignment="1">
      <alignment horizontal="right" vertical="center" wrapText="1"/>
    </xf>
    <xf numFmtId="9" fontId="20" fillId="11" borderId="32" xfId="0" applyNumberFormat="1" applyFont="1" applyFill="1" applyBorder="1" applyAlignment="1">
      <alignment horizontal="right" vertical="center" wrapText="1"/>
    </xf>
    <xf numFmtId="0" fontId="12" fillId="5" borderId="34" xfId="0" applyFont="1" applyFill="1" applyBorder="1" applyAlignment="1">
      <alignment horizontal="center" vertical="center" wrapText="1"/>
    </xf>
    <xf numFmtId="9" fontId="20" fillId="11" borderId="12" xfId="0" applyNumberFormat="1" applyFont="1" applyFill="1" applyBorder="1" applyAlignment="1">
      <alignment horizontal="right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51" xfId="0" applyFont="1" applyFill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42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2" xfId="0" applyBorder="1"/>
    <xf numFmtId="9" fontId="19" fillId="11" borderId="37" xfId="0" applyNumberFormat="1" applyFont="1" applyFill="1" applyBorder="1" applyAlignment="1">
      <alignment horizontal="right" vertical="center" wrapText="1"/>
    </xf>
    <xf numFmtId="9" fontId="19" fillId="11" borderId="46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3" fontId="17" fillId="6" borderId="24" xfId="0" applyNumberFormat="1" applyFont="1" applyFill="1" applyBorder="1" applyAlignment="1">
      <alignment horizontal="center" vertical="center"/>
    </xf>
    <xf numFmtId="3" fontId="17" fillId="6" borderId="2" xfId="0" applyNumberFormat="1" applyFont="1" applyFill="1" applyBorder="1" applyAlignment="1">
      <alignment horizontal="center" vertical="center"/>
    </xf>
    <xf numFmtId="3" fontId="17" fillId="6" borderId="51" xfId="0" applyNumberFormat="1" applyFont="1" applyFill="1" applyBorder="1" applyAlignment="1">
      <alignment horizontal="center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6" borderId="15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6" borderId="14" xfId="0" applyNumberFormat="1" applyFont="1" applyFill="1" applyBorder="1" applyAlignment="1">
      <alignment horizontal="center" vertical="center"/>
    </xf>
    <xf numFmtId="3" fontId="17" fillId="6" borderId="26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0" xfId="0" applyFont="1"/>
    <xf numFmtId="0" fontId="26" fillId="0" borderId="0" xfId="9" applyFont="1"/>
    <xf numFmtId="0" fontId="28" fillId="0" borderId="0" xfId="9" applyFont="1"/>
    <xf numFmtId="0" fontId="24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3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3" fillId="0" borderId="0" xfId="0" applyFont="1" applyFill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9" fillId="6" borderId="1" xfId="0" applyNumberFormat="1" applyFont="1" applyFill="1" applyBorder="1" applyAlignment="1">
      <alignment horizontal="center" vertical="center" wrapText="1"/>
    </xf>
    <xf numFmtId="164" fontId="29" fillId="6" borderId="1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/>
    </xf>
    <xf numFmtId="0" fontId="0" fillId="5" borderId="29" xfId="0" applyFill="1" applyBorder="1" applyAlignment="1"/>
    <xf numFmtId="0" fontId="0" fillId="5" borderId="34" xfId="0" applyFill="1" applyBorder="1" applyAlignment="1"/>
    <xf numFmtId="0" fontId="0" fillId="5" borderId="35" xfId="0" applyFill="1" applyBorder="1" applyAlignment="1"/>
    <xf numFmtId="0" fontId="14" fillId="5" borderId="41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38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12" xfId="0" applyBorder="1" applyAlignment="1"/>
    <xf numFmtId="0" fontId="0" fillId="0" borderId="23" xfId="0" applyBorder="1" applyAlignment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 wrapText="1"/>
    </xf>
    <xf numFmtId="0" fontId="0" fillId="5" borderId="22" xfId="0" applyFill="1" applyBorder="1" applyAlignment="1">
      <alignment wrapText="1"/>
    </xf>
    <xf numFmtId="0" fontId="0" fillId="5" borderId="34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12" fillId="9" borderId="14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3" fontId="17" fillId="0" borderId="42" xfId="0" applyNumberFormat="1" applyFont="1" applyFill="1" applyBorder="1" applyAlignment="1">
      <alignment horizontal="center" vertical="center"/>
    </xf>
    <xf numFmtId="3" fontId="17" fillId="0" borderId="54" xfId="0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>
      <alignment horizontal="center" vertical="center"/>
    </xf>
    <xf numFmtId="3" fontId="17" fillId="0" borderId="53" xfId="0" applyNumberFormat="1" applyFont="1" applyFill="1" applyBorder="1" applyAlignment="1">
      <alignment horizontal="center" vertical="center"/>
    </xf>
    <xf numFmtId="3" fontId="17" fillId="0" borderId="20" xfId="0" applyNumberFormat="1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center" vertical="center"/>
    </xf>
    <xf numFmtId="3" fontId="17" fillId="0" borderId="52" xfId="0" applyNumberFormat="1" applyFont="1" applyFill="1" applyBorder="1" applyAlignment="1">
      <alignment horizontal="center" vertical="center"/>
    </xf>
    <xf numFmtId="3" fontId="17" fillId="0" borderId="48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7" fillId="0" borderId="2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57" xfId="0" applyNumberFormat="1" applyFont="1" applyFill="1" applyBorder="1" applyAlignment="1">
      <alignment horizontal="center" vertical="center"/>
    </xf>
    <xf numFmtId="3" fontId="17" fillId="0" borderId="55" xfId="0" applyNumberFormat="1" applyFont="1" applyFill="1" applyBorder="1" applyAlignment="1">
      <alignment horizontal="center" vertical="center"/>
    </xf>
    <xf numFmtId="3" fontId="17" fillId="0" borderId="56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8" fillId="0" borderId="0" xfId="0" applyFont="1" applyFill="1" applyBorder="1" applyAlignment="1">
      <alignment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33" fillId="12" borderId="1" xfId="1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3" fillId="12" borderId="26" xfId="0" applyFont="1" applyFill="1" applyBorder="1" applyAlignment="1"/>
    <xf numFmtId="0" fontId="0" fillId="0" borderId="20" xfId="0" applyBorder="1" applyAlignment="1"/>
    <xf numFmtId="0" fontId="32" fillId="12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/>
  </cellXfs>
  <cellStyles count="11">
    <cellStyle name="0,0_x000d__x000a_NA_x000d__x000a_" xfId="2"/>
    <cellStyle name="0,0_x000d__x000a_NA_x000d__x000a_ 2" xfId="3"/>
    <cellStyle name="Normal 2" xfId="4"/>
    <cellStyle name="Normal 2 2" xfId="5"/>
    <cellStyle name="Normal 3" xfId="6"/>
    <cellStyle name="Normal_Appendix 2a_published tariffs_EU_01.01.2008" xfId="1"/>
    <cellStyle name="Style 1" xfId="7"/>
    <cellStyle name="Гиперссылка" xfId="10" builtinId="8"/>
    <cellStyle name="Обычный" xfId="0" builtinId="0"/>
    <cellStyle name="Обычный 10" xfId="9"/>
    <cellStyle name="Стиль 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5"/>
  <sheetViews>
    <sheetView tabSelected="1" zoomScale="85" zoomScaleNormal="85" workbookViewId="0">
      <selection activeCell="C110" sqref="C110:J115"/>
    </sheetView>
  </sheetViews>
  <sheetFormatPr defaultColWidth="8.88671875" defaultRowHeight="14.4" x14ac:dyDescent="0.3"/>
  <cols>
    <col min="1" max="1" width="5.77734375" style="166" customWidth="1"/>
    <col min="2" max="2" width="22.109375" style="166" customWidth="1"/>
    <col min="3" max="3" width="24.44140625" style="166" customWidth="1"/>
    <col min="4" max="4" width="24.109375" style="166" customWidth="1"/>
    <col min="5" max="5" width="20.109375" style="166" customWidth="1"/>
    <col min="6" max="7" width="20.6640625" style="166" customWidth="1"/>
    <col min="8" max="8" width="15.6640625" style="166" customWidth="1"/>
    <col min="9" max="9" width="26.44140625" style="166" customWidth="1"/>
    <col min="10" max="10" width="33.109375" style="166" customWidth="1"/>
    <col min="11" max="11" width="36.109375" style="166" customWidth="1"/>
    <col min="12" max="12" width="8.88671875" style="166"/>
    <col min="13" max="13" width="21.44140625" style="166" customWidth="1"/>
    <col min="14" max="16384" width="8.88671875" style="166"/>
  </cols>
  <sheetData>
    <row r="1" spans="2:18" ht="17.399999999999999" x14ac:dyDescent="0.35">
      <c r="F1" s="169"/>
      <c r="J1" s="293" t="s">
        <v>217</v>
      </c>
    </row>
    <row r="2" spans="2:18" x14ac:dyDescent="0.3">
      <c r="J2" s="293" t="s">
        <v>218</v>
      </c>
    </row>
    <row r="3" spans="2:18" x14ac:dyDescent="0.3">
      <c r="J3" s="174"/>
      <c r="K3" s="174"/>
      <c r="L3" s="174"/>
      <c r="M3" s="174"/>
      <c r="N3" s="174"/>
      <c r="O3" s="174"/>
      <c r="P3" s="174"/>
      <c r="Q3" s="174"/>
      <c r="R3" s="174"/>
    </row>
    <row r="4" spans="2:18" x14ac:dyDescent="0.3">
      <c r="J4" s="174"/>
      <c r="K4" s="174"/>
      <c r="L4" s="174"/>
      <c r="M4" s="174"/>
      <c r="N4" s="174"/>
      <c r="O4" s="174"/>
      <c r="P4" s="174"/>
      <c r="Q4" s="174"/>
      <c r="R4" s="174"/>
    </row>
    <row r="5" spans="2:18" ht="15.75" customHeight="1" x14ac:dyDescent="0.3">
      <c r="B5" s="306" t="s">
        <v>97</v>
      </c>
      <c r="C5" s="305" t="s">
        <v>205</v>
      </c>
      <c r="D5" s="305"/>
      <c r="E5" s="305"/>
      <c r="F5" s="305"/>
      <c r="G5" s="305" t="s">
        <v>216</v>
      </c>
      <c r="H5" s="305"/>
      <c r="I5" s="305"/>
      <c r="J5" s="305"/>
      <c r="K5" s="177"/>
      <c r="L5" s="170" t="s">
        <v>189</v>
      </c>
      <c r="M5" s="170" t="s">
        <v>190</v>
      </c>
      <c r="N5" s="175"/>
      <c r="O5" s="174"/>
      <c r="P5" s="174"/>
      <c r="Q5" s="174"/>
      <c r="R5" s="174"/>
    </row>
    <row r="6" spans="2:18" ht="30" customHeight="1" x14ac:dyDescent="0.3">
      <c r="B6" s="306"/>
      <c r="C6" s="305"/>
      <c r="D6" s="305"/>
      <c r="E6" s="305"/>
      <c r="F6" s="305"/>
      <c r="G6" s="305"/>
      <c r="H6" s="305"/>
      <c r="I6" s="305"/>
      <c r="J6" s="305"/>
      <c r="K6" s="171" t="s">
        <v>191</v>
      </c>
      <c r="L6" s="178"/>
      <c r="M6" s="178"/>
      <c r="N6" s="175"/>
      <c r="O6" s="174"/>
      <c r="P6" s="174"/>
      <c r="Q6" s="174"/>
      <c r="R6" s="174"/>
    </row>
    <row r="7" spans="2:18" ht="15" customHeight="1" x14ac:dyDescent="0.3">
      <c r="B7" s="306"/>
      <c r="C7" s="299" t="s">
        <v>203</v>
      </c>
      <c r="D7" s="299" t="s">
        <v>98</v>
      </c>
      <c r="E7" s="299" t="s">
        <v>99</v>
      </c>
      <c r="F7" s="299" t="s">
        <v>100</v>
      </c>
      <c r="G7" s="299" t="s">
        <v>203</v>
      </c>
      <c r="H7" s="299" t="s">
        <v>98</v>
      </c>
      <c r="I7" s="299" t="s">
        <v>99</v>
      </c>
      <c r="J7" s="299" t="s">
        <v>100</v>
      </c>
      <c r="K7" s="171" t="s">
        <v>192</v>
      </c>
      <c r="L7" s="178"/>
      <c r="M7" s="178"/>
      <c r="N7" s="175"/>
      <c r="O7" s="174"/>
      <c r="P7" s="174"/>
      <c r="Q7" s="174"/>
      <c r="R7" s="174"/>
    </row>
    <row r="8" spans="2:18" s="165" customFormat="1" x14ac:dyDescent="0.3">
      <c r="B8" s="306"/>
      <c r="C8" s="299"/>
      <c r="D8" s="299"/>
      <c r="E8" s="299"/>
      <c r="F8" s="299"/>
      <c r="G8" s="299"/>
      <c r="H8" s="299"/>
      <c r="I8" s="299"/>
      <c r="J8" s="299"/>
      <c r="K8" s="171" t="s">
        <v>193</v>
      </c>
      <c r="L8" s="178"/>
      <c r="M8" s="178"/>
      <c r="N8" s="175"/>
      <c r="O8" s="179"/>
      <c r="P8" s="179"/>
      <c r="Q8" s="179"/>
      <c r="R8" s="179"/>
    </row>
    <row r="9" spans="2:18" s="165" customFormat="1" ht="14.4" customHeight="1" x14ac:dyDescent="0.3">
      <c r="B9" s="307"/>
      <c r="C9" s="299"/>
      <c r="D9" s="299"/>
      <c r="E9" s="299"/>
      <c r="F9" s="299"/>
      <c r="G9" s="299"/>
      <c r="H9" s="299"/>
      <c r="I9" s="299"/>
      <c r="J9" s="299"/>
      <c r="K9" s="171" t="s">
        <v>194</v>
      </c>
      <c r="L9" s="178"/>
      <c r="M9" s="178"/>
      <c r="N9" s="175"/>
      <c r="O9" s="179"/>
      <c r="P9" s="179"/>
      <c r="Q9" s="179"/>
      <c r="R9" s="179"/>
    </row>
    <row r="10" spans="2:18" s="165" customFormat="1" ht="16.8" customHeight="1" x14ac:dyDescent="0.3">
      <c r="B10" s="307"/>
      <c r="C10" s="299"/>
      <c r="D10" s="299"/>
      <c r="E10" s="299"/>
      <c r="F10" s="299"/>
      <c r="G10" s="299"/>
      <c r="H10" s="299"/>
      <c r="I10" s="299"/>
      <c r="J10" s="299"/>
      <c r="K10" s="171" t="s">
        <v>195</v>
      </c>
      <c r="L10" s="178"/>
      <c r="M10" s="180"/>
      <c r="N10" s="175"/>
      <c r="O10" s="179"/>
      <c r="P10" s="179"/>
      <c r="Q10" s="179"/>
      <c r="R10" s="179"/>
    </row>
    <row r="11" spans="2:18" s="165" customFormat="1" ht="28.8" x14ac:dyDescent="0.3">
      <c r="B11" s="301" t="s">
        <v>101</v>
      </c>
      <c r="C11" s="185">
        <f>-C22</f>
        <v>0</v>
      </c>
      <c r="D11" s="186">
        <v>0</v>
      </c>
      <c r="E11" s="186">
        <v>0</v>
      </c>
      <c r="F11" s="186">
        <v>0</v>
      </c>
      <c r="G11" s="185">
        <v>0</v>
      </c>
      <c r="H11" s="186">
        <v>0</v>
      </c>
      <c r="I11" s="186">
        <v>0</v>
      </c>
      <c r="J11" s="186">
        <v>0</v>
      </c>
      <c r="K11" s="172" t="s">
        <v>196</v>
      </c>
      <c r="L11" s="178"/>
      <c r="M11" s="180"/>
      <c r="N11" s="175"/>
      <c r="O11" s="179"/>
      <c r="P11" s="179"/>
      <c r="Q11" s="179"/>
      <c r="R11" s="179"/>
    </row>
    <row r="12" spans="2:18" s="165" customFormat="1" x14ac:dyDescent="0.3">
      <c r="B12" s="301" t="s">
        <v>102</v>
      </c>
      <c r="C12" s="185">
        <v>0</v>
      </c>
      <c r="D12" s="186">
        <v>0</v>
      </c>
      <c r="E12" s="186">
        <v>0</v>
      </c>
      <c r="F12" s="186">
        <v>0</v>
      </c>
      <c r="G12" s="185">
        <v>0</v>
      </c>
      <c r="H12" s="186">
        <v>0</v>
      </c>
      <c r="I12" s="186">
        <v>0</v>
      </c>
      <c r="J12" s="186">
        <v>0</v>
      </c>
      <c r="K12" s="173"/>
      <c r="L12" s="181"/>
      <c r="M12" s="182"/>
      <c r="N12" s="175"/>
      <c r="O12" s="179"/>
      <c r="P12" s="179"/>
      <c r="Q12" s="179"/>
      <c r="R12" s="179"/>
    </row>
    <row r="13" spans="2:18" s="165" customFormat="1" x14ac:dyDescent="0.3">
      <c r="B13" s="301" t="s">
        <v>103</v>
      </c>
      <c r="C13" s="185">
        <v>0</v>
      </c>
      <c r="D13" s="186">
        <v>0</v>
      </c>
      <c r="E13" s="186">
        <v>0</v>
      </c>
      <c r="F13" s="186">
        <v>0</v>
      </c>
      <c r="G13" s="185">
        <v>0</v>
      </c>
      <c r="H13" s="186">
        <v>0</v>
      </c>
      <c r="I13" s="186">
        <v>0</v>
      </c>
      <c r="J13" s="186">
        <v>0</v>
      </c>
      <c r="K13" s="173"/>
      <c r="L13" s="181"/>
      <c r="M13" s="182"/>
      <c r="N13" s="175"/>
      <c r="O13" s="179"/>
      <c r="P13" s="179"/>
      <c r="Q13" s="179"/>
      <c r="R13" s="179"/>
    </row>
    <row r="14" spans="2:18" s="165" customFormat="1" x14ac:dyDescent="0.3">
      <c r="B14" s="301" t="s">
        <v>1</v>
      </c>
      <c r="C14" s="185">
        <v>0</v>
      </c>
      <c r="D14" s="186">
        <v>0</v>
      </c>
      <c r="E14" s="186">
        <v>0</v>
      </c>
      <c r="F14" s="186">
        <v>0</v>
      </c>
      <c r="G14" s="185">
        <v>0</v>
      </c>
      <c r="H14" s="186">
        <v>0</v>
      </c>
      <c r="I14" s="186">
        <v>0</v>
      </c>
      <c r="J14" s="186">
        <v>0</v>
      </c>
      <c r="K14" s="183" t="s">
        <v>195</v>
      </c>
      <c r="L14" s="176"/>
      <c r="M14" s="176"/>
      <c r="N14" s="175"/>
      <c r="O14" s="179"/>
      <c r="P14" s="179"/>
      <c r="Q14" s="179"/>
      <c r="R14" s="179"/>
    </row>
    <row r="15" spans="2:18" s="165" customFormat="1" ht="28.8" x14ac:dyDescent="0.3">
      <c r="B15" s="301" t="s">
        <v>3</v>
      </c>
      <c r="C15" s="185">
        <v>0</v>
      </c>
      <c r="D15" s="186">
        <v>0</v>
      </c>
      <c r="E15" s="186">
        <v>0</v>
      </c>
      <c r="F15" s="186">
        <v>0</v>
      </c>
      <c r="G15" s="185">
        <v>0</v>
      </c>
      <c r="H15" s="186">
        <v>0</v>
      </c>
      <c r="I15" s="186">
        <v>0</v>
      </c>
      <c r="J15" s="186">
        <v>0</v>
      </c>
      <c r="K15" s="171" t="s">
        <v>197</v>
      </c>
      <c r="L15" s="178"/>
      <c r="M15" s="178"/>
      <c r="N15" s="175"/>
      <c r="O15" s="179"/>
      <c r="P15" s="179"/>
      <c r="Q15" s="179"/>
      <c r="R15" s="179"/>
    </row>
    <row r="16" spans="2:18" s="165" customFormat="1" ht="43.2" x14ac:dyDescent="0.3">
      <c r="B16" s="301" t="s">
        <v>4</v>
      </c>
      <c r="C16" s="185">
        <v>0</v>
      </c>
      <c r="D16" s="186">
        <v>0</v>
      </c>
      <c r="E16" s="186">
        <v>0</v>
      </c>
      <c r="F16" s="186">
        <v>0</v>
      </c>
      <c r="G16" s="185">
        <v>0</v>
      </c>
      <c r="H16" s="186">
        <v>0</v>
      </c>
      <c r="I16" s="186">
        <v>0</v>
      </c>
      <c r="J16" s="186">
        <v>0</v>
      </c>
      <c r="K16" s="171" t="s">
        <v>198</v>
      </c>
      <c r="L16" s="178"/>
      <c r="M16" s="178"/>
      <c r="N16" s="175"/>
      <c r="O16" s="179"/>
      <c r="P16" s="179"/>
      <c r="Q16" s="179"/>
      <c r="R16" s="179"/>
    </row>
    <row r="17" spans="2:18" s="165" customFormat="1" x14ac:dyDescent="0.3">
      <c r="B17" s="301" t="s">
        <v>104</v>
      </c>
      <c r="C17" s="185">
        <v>0</v>
      </c>
      <c r="D17" s="186">
        <v>0</v>
      </c>
      <c r="E17" s="186">
        <v>0</v>
      </c>
      <c r="F17" s="186">
        <v>0</v>
      </c>
      <c r="G17" s="185">
        <v>0</v>
      </c>
      <c r="H17" s="186">
        <v>0</v>
      </c>
      <c r="I17" s="186">
        <v>0</v>
      </c>
      <c r="J17" s="186">
        <v>0</v>
      </c>
      <c r="K17" s="176"/>
      <c r="L17" s="176"/>
      <c r="M17" s="176"/>
      <c r="N17" s="175"/>
      <c r="O17" s="179"/>
      <c r="P17" s="179"/>
      <c r="Q17" s="179"/>
      <c r="R17" s="179"/>
    </row>
    <row r="18" spans="2:18" s="165" customFormat="1" ht="28.8" x14ac:dyDescent="0.3">
      <c r="B18" s="301" t="s">
        <v>105</v>
      </c>
      <c r="C18" s="185">
        <v>0</v>
      </c>
      <c r="D18" s="186">
        <v>0</v>
      </c>
      <c r="E18" s="186">
        <v>0</v>
      </c>
      <c r="F18" s="186">
        <v>0</v>
      </c>
      <c r="G18" s="185">
        <v>0</v>
      </c>
      <c r="H18" s="186">
        <v>0</v>
      </c>
      <c r="I18" s="186">
        <v>0</v>
      </c>
      <c r="J18" s="186">
        <v>0</v>
      </c>
      <c r="K18" s="184" t="s">
        <v>196</v>
      </c>
      <c r="L18" s="176"/>
      <c r="M18" s="176"/>
      <c r="N18" s="175"/>
      <c r="O18" s="179"/>
      <c r="P18" s="179"/>
      <c r="Q18" s="179"/>
      <c r="R18" s="179"/>
    </row>
    <row r="19" spans="2:18" s="165" customFormat="1" ht="28.8" x14ac:dyDescent="0.3">
      <c r="B19" s="301" t="s">
        <v>80</v>
      </c>
      <c r="C19" s="185">
        <v>0</v>
      </c>
      <c r="D19" s="186">
        <v>0</v>
      </c>
      <c r="E19" s="186">
        <v>0</v>
      </c>
      <c r="F19" s="186">
        <v>0</v>
      </c>
      <c r="G19" s="185">
        <v>0</v>
      </c>
      <c r="H19" s="186">
        <v>0</v>
      </c>
      <c r="I19" s="186">
        <v>0</v>
      </c>
      <c r="J19" s="186">
        <v>0</v>
      </c>
      <c r="K19" s="171" t="s">
        <v>199</v>
      </c>
      <c r="L19" s="178"/>
      <c r="M19" s="178"/>
      <c r="N19" s="175"/>
      <c r="O19" s="179"/>
      <c r="P19" s="179"/>
      <c r="Q19" s="179"/>
      <c r="R19" s="179"/>
    </row>
    <row r="20" spans="2:18" s="165" customFormat="1" ht="28.8" x14ac:dyDescent="0.3">
      <c r="B20" s="301" t="s">
        <v>83</v>
      </c>
      <c r="C20" s="185">
        <v>0</v>
      </c>
      <c r="D20" s="186">
        <v>0</v>
      </c>
      <c r="E20" s="186">
        <v>0</v>
      </c>
      <c r="F20" s="186">
        <v>0</v>
      </c>
      <c r="G20" s="185">
        <v>0</v>
      </c>
      <c r="H20" s="186">
        <v>0</v>
      </c>
      <c r="I20" s="186">
        <v>0</v>
      </c>
      <c r="J20" s="186">
        <v>0</v>
      </c>
      <c r="K20" s="171" t="s">
        <v>200</v>
      </c>
      <c r="L20" s="178"/>
      <c r="M20" s="178"/>
      <c r="N20" s="175"/>
      <c r="O20" s="179"/>
      <c r="P20" s="179"/>
      <c r="Q20" s="179"/>
      <c r="R20" s="179"/>
    </row>
    <row r="21" spans="2:18" s="165" customFormat="1" ht="28.8" x14ac:dyDescent="0.3">
      <c r="B21" s="301" t="s">
        <v>106</v>
      </c>
      <c r="C21" s="185">
        <v>0</v>
      </c>
      <c r="D21" s="186">
        <v>0</v>
      </c>
      <c r="E21" s="186">
        <v>0</v>
      </c>
      <c r="F21" s="186">
        <v>0</v>
      </c>
      <c r="G21" s="185">
        <v>0</v>
      </c>
      <c r="H21" s="186">
        <v>0</v>
      </c>
      <c r="I21" s="186">
        <v>0</v>
      </c>
      <c r="J21" s="186">
        <v>0</v>
      </c>
      <c r="K21" s="171" t="s">
        <v>201</v>
      </c>
      <c r="L21" s="178"/>
      <c r="M21" s="178"/>
      <c r="N21" s="175"/>
      <c r="O21" s="179"/>
      <c r="P21" s="179"/>
      <c r="Q21" s="179"/>
      <c r="R21" s="179"/>
    </row>
    <row r="22" spans="2:18" s="165" customFormat="1" x14ac:dyDescent="0.3">
      <c r="B22" s="301" t="s">
        <v>6</v>
      </c>
      <c r="C22" s="185">
        <v>0</v>
      </c>
      <c r="D22" s="186">
        <v>0</v>
      </c>
      <c r="E22" s="186">
        <v>0</v>
      </c>
      <c r="F22" s="186">
        <v>0</v>
      </c>
      <c r="G22" s="185">
        <v>0</v>
      </c>
      <c r="H22" s="186">
        <v>0</v>
      </c>
      <c r="I22" s="186">
        <v>0</v>
      </c>
      <c r="J22" s="186">
        <v>0</v>
      </c>
      <c r="K22" s="179"/>
      <c r="L22" s="179"/>
      <c r="M22" s="179"/>
      <c r="N22" s="179"/>
      <c r="O22" s="179"/>
      <c r="P22" s="179"/>
      <c r="Q22" s="179"/>
      <c r="R22" s="179"/>
    </row>
    <row r="23" spans="2:18" s="165" customFormat="1" x14ac:dyDescent="0.3">
      <c r="B23" s="301" t="s">
        <v>107</v>
      </c>
      <c r="C23" s="185">
        <v>0</v>
      </c>
      <c r="D23" s="186">
        <v>0</v>
      </c>
      <c r="E23" s="186">
        <v>0</v>
      </c>
      <c r="F23" s="186">
        <v>0</v>
      </c>
      <c r="G23" s="185">
        <v>0</v>
      </c>
      <c r="H23" s="186">
        <v>0</v>
      </c>
      <c r="I23" s="186">
        <v>0</v>
      </c>
      <c r="J23" s="186">
        <v>0</v>
      </c>
      <c r="K23" s="179"/>
      <c r="L23" s="179"/>
      <c r="M23" s="179"/>
      <c r="N23" s="179"/>
      <c r="O23" s="179"/>
      <c r="P23" s="179"/>
      <c r="Q23" s="179"/>
      <c r="R23" s="179"/>
    </row>
    <row r="24" spans="2:18" s="165" customFormat="1" x14ac:dyDescent="0.3">
      <c r="B24" s="301" t="s">
        <v>7</v>
      </c>
      <c r="C24" s="185">
        <v>0</v>
      </c>
      <c r="D24" s="186">
        <v>0</v>
      </c>
      <c r="E24" s="186">
        <v>0</v>
      </c>
      <c r="F24" s="186">
        <v>0</v>
      </c>
      <c r="G24" s="185">
        <v>0</v>
      </c>
      <c r="H24" s="186">
        <v>0</v>
      </c>
      <c r="I24" s="186">
        <v>0</v>
      </c>
      <c r="J24" s="186">
        <v>0</v>
      </c>
      <c r="K24" s="179"/>
      <c r="L24" s="179"/>
      <c r="M24" s="179"/>
      <c r="N24" s="179"/>
      <c r="O24" s="179"/>
      <c r="P24" s="179"/>
      <c r="Q24" s="179"/>
      <c r="R24" s="179"/>
    </row>
    <row r="25" spans="2:18" s="165" customFormat="1" x14ac:dyDescent="0.3">
      <c r="B25" s="301" t="s">
        <v>81</v>
      </c>
      <c r="C25" s="185">
        <v>0</v>
      </c>
      <c r="D25" s="186">
        <v>0</v>
      </c>
      <c r="E25" s="186">
        <v>0</v>
      </c>
      <c r="F25" s="186">
        <v>0</v>
      </c>
      <c r="G25" s="185">
        <v>0</v>
      </c>
      <c r="H25" s="186">
        <v>0</v>
      </c>
      <c r="I25" s="186">
        <v>0</v>
      </c>
      <c r="J25" s="186">
        <v>0</v>
      </c>
      <c r="K25" s="179"/>
      <c r="L25" s="179"/>
      <c r="M25" s="179"/>
      <c r="N25" s="179"/>
      <c r="O25" s="179"/>
      <c r="P25" s="179"/>
      <c r="Q25" s="179"/>
      <c r="R25" s="179"/>
    </row>
    <row r="26" spans="2:18" s="165" customFormat="1" x14ac:dyDescent="0.3">
      <c r="B26" s="301" t="s">
        <v>108</v>
      </c>
      <c r="C26" s="185">
        <v>0</v>
      </c>
      <c r="D26" s="186">
        <v>0</v>
      </c>
      <c r="E26" s="186">
        <v>0</v>
      </c>
      <c r="F26" s="186">
        <v>0</v>
      </c>
      <c r="G26" s="185">
        <v>0</v>
      </c>
      <c r="H26" s="186">
        <v>0</v>
      </c>
      <c r="I26" s="186">
        <v>0</v>
      </c>
      <c r="J26" s="186">
        <v>0</v>
      </c>
    </row>
    <row r="27" spans="2:18" s="165" customFormat="1" x14ac:dyDescent="0.3">
      <c r="B27" s="301" t="s">
        <v>109</v>
      </c>
      <c r="C27" s="185">
        <v>0</v>
      </c>
      <c r="D27" s="186">
        <v>0</v>
      </c>
      <c r="E27" s="186">
        <v>0</v>
      </c>
      <c r="F27" s="186">
        <v>0</v>
      </c>
      <c r="G27" s="185">
        <v>0</v>
      </c>
      <c r="H27" s="186">
        <v>0</v>
      </c>
      <c r="I27" s="186">
        <v>0</v>
      </c>
      <c r="J27" s="186">
        <v>0</v>
      </c>
    </row>
    <row r="28" spans="2:18" s="165" customFormat="1" x14ac:dyDescent="0.3">
      <c r="B28" s="301" t="s">
        <v>84</v>
      </c>
      <c r="C28" s="185">
        <v>0</v>
      </c>
      <c r="D28" s="186">
        <v>0</v>
      </c>
      <c r="E28" s="186">
        <v>0</v>
      </c>
      <c r="F28" s="186">
        <v>0</v>
      </c>
      <c r="G28" s="185">
        <v>0</v>
      </c>
      <c r="H28" s="186">
        <v>0</v>
      </c>
      <c r="I28" s="186">
        <v>0</v>
      </c>
      <c r="J28" s="186">
        <v>0</v>
      </c>
    </row>
    <row r="29" spans="2:18" s="165" customFormat="1" x14ac:dyDescent="0.3">
      <c r="B29" s="301" t="s">
        <v>8</v>
      </c>
      <c r="C29" s="185">
        <v>0</v>
      </c>
      <c r="D29" s="186">
        <v>0</v>
      </c>
      <c r="E29" s="186">
        <v>0</v>
      </c>
      <c r="F29" s="186">
        <v>0</v>
      </c>
      <c r="G29" s="185">
        <v>0</v>
      </c>
      <c r="H29" s="186">
        <v>0</v>
      </c>
      <c r="I29" s="186">
        <v>0</v>
      </c>
      <c r="J29" s="186">
        <v>0</v>
      </c>
    </row>
    <row r="30" spans="2:18" s="165" customFormat="1" x14ac:dyDescent="0.3">
      <c r="B30" s="301" t="s">
        <v>9</v>
      </c>
      <c r="C30" s="185">
        <v>0</v>
      </c>
      <c r="D30" s="186">
        <v>0</v>
      </c>
      <c r="E30" s="186">
        <v>0</v>
      </c>
      <c r="F30" s="186">
        <v>0</v>
      </c>
      <c r="G30" s="185">
        <v>0</v>
      </c>
      <c r="H30" s="186">
        <v>0</v>
      </c>
      <c r="I30" s="186">
        <v>0</v>
      </c>
      <c r="J30" s="186">
        <v>0</v>
      </c>
    </row>
    <row r="31" spans="2:18" s="165" customFormat="1" x14ac:dyDescent="0.3">
      <c r="B31" s="301" t="s">
        <v>110</v>
      </c>
      <c r="C31" s="185">
        <v>0</v>
      </c>
      <c r="D31" s="186">
        <v>0</v>
      </c>
      <c r="E31" s="186">
        <v>0</v>
      </c>
      <c r="F31" s="186">
        <v>0</v>
      </c>
      <c r="G31" s="185">
        <v>0</v>
      </c>
      <c r="H31" s="186">
        <v>0</v>
      </c>
      <c r="I31" s="186">
        <v>0</v>
      </c>
      <c r="J31" s="186">
        <v>0</v>
      </c>
    </row>
    <row r="32" spans="2:18" s="165" customFormat="1" ht="15" customHeight="1" x14ac:dyDescent="0.3">
      <c r="B32" s="301" t="s">
        <v>111</v>
      </c>
      <c r="C32" s="185">
        <v>0</v>
      </c>
      <c r="D32" s="186">
        <v>0</v>
      </c>
      <c r="E32" s="186">
        <v>0</v>
      </c>
      <c r="F32" s="186">
        <v>0</v>
      </c>
      <c r="G32" s="185">
        <v>0</v>
      </c>
      <c r="H32" s="186">
        <v>0</v>
      </c>
      <c r="I32" s="186">
        <v>0</v>
      </c>
      <c r="J32" s="186">
        <v>0</v>
      </c>
    </row>
    <row r="33" spans="2:10" s="165" customFormat="1" x14ac:dyDescent="0.3">
      <c r="B33" s="301" t="s">
        <v>112</v>
      </c>
      <c r="C33" s="185">
        <v>0</v>
      </c>
      <c r="D33" s="186">
        <v>0</v>
      </c>
      <c r="E33" s="186">
        <v>0</v>
      </c>
      <c r="F33" s="186">
        <v>0</v>
      </c>
      <c r="G33" s="185">
        <v>0</v>
      </c>
      <c r="H33" s="186">
        <v>0</v>
      </c>
      <c r="I33" s="186">
        <v>0</v>
      </c>
      <c r="J33" s="186">
        <v>0</v>
      </c>
    </row>
    <row r="34" spans="2:10" s="165" customFormat="1" x14ac:dyDescent="0.3">
      <c r="B34" s="301" t="s">
        <v>85</v>
      </c>
      <c r="C34" s="185">
        <v>0</v>
      </c>
      <c r="D34" s="186">
        <v>0</v>
      </c>
      <c r="E34" s="186">
        <v>0</v>
      </c>
      <c r="F34" s="186">
        <v>0</v>
      </c>
      <c r="G34" s="185">
        <v>0</v>
      </c>
      <c r="H34" s="186">
        <v>0</v>
      </c>
      <c r="I34" s="186">
        <v>0</v>
      </c>
      <c r="J34" s="186">
        <v>0</v>
      </c>
    </row>
    <row r="35" spans="2:10" s="165" customFormat="1" x14ac:dyDescent="0.3">
      <c r="B35" s="301" t="s">
        <v>11</v>
      </c>
      <c r="C35" s="185">
        <v>0</v>
      </c>
      <c r="D35" s="186">
        <v>0</v>
      </c>
      <c r="E35" s="186">
        <v>0</v>
      </c>
      <c r="F35" s="186">
        <v>0</v>
      </c>
      <c r="G35" s="185">
        <v>0</v>
      </c>
      <c r="H35" s="186">
        <v>0</v>
      </c>
      <c r="I35" s="186">
        <v>0</v>
      </c>
      <c r="J35" s="186">
        <v>0</v>
      </c>
    </row>
    <row r="36" spans="2:10" s="165" customFormat="1" x14ac:dyDescent="0.3">
      <c r="B36" s="301" t="s">
        <v>113</v>
      </c>
      <c r="C36" s="185">
        <v>0</v>
      </c>
      <c r="D36" s="186">
        <v>0</v>
      </c>
      <c r="E36" s="186">
        <v>0</v>
      </c>
      <c r="F36" s="186">
        <v>0</v>
      </c>
      <c r="G36" s="185">
        <v>0</v>
      </c>
      <c r="H36" s="186">
        <v>0</v>
      </c>
      <c r="I36" s="186">
        <v>0</v>
      </c>
      <c r="J36" s="186">
        <v>0</v>
      </c>
    </row>
    <row r="37" spans="2:10" s="165" customFormat="1" x14ac:dyDescent="0.3">
      <c r="B37" s="301" t="s">
        <v>114</v>
      </c>
      <c r="C37" s="185">
        <v>0</v>
      </c>
      <c r="D37" s="186">
        <v>0</v>
      </c>
      <c r="E37" s="186">
        <v>0</v>
      </c>
      <c r="F37" s="186">
        <v>0</v>
      </c>
      <c r="G37" s="185">
        <v>0</v>
      </c>
      <c r="H37" s="186">
        <v>0</v>
      </c>
      <c r="I37" s="186">
        <v>0</v>
      </c>
      <c r="J37" s="186">
        <v>0</v>
      </c>
    </row>
    <row r="38" spans="2:10" s="165" customFormat="1" x14ac:dyDescent="0.3">
      <c r="B38" s="301" t="s">
        <v>115</v>
      </c>
      <c r="C38" s="185">
        <v>0</v>
      </c>
      <c r="D38" s="186">
        <v>0</v>
      </c>
      <c r="E38" s="186">
        <v>0</v>
      </c>
      <c r="F38" s="186">
        <v>0</v>
      </c>
      <c r="G38" s="185">
        <v>0</v>
      </c>
      <c r="H38" s="186">
        <v>0</v>
      </c>
      <c r="I38" s="186">
        <v>0</v>
      </c>
      <c r="J38" s="186">
        <v>0</v>
      </c>
    </row>
    <row r="39" spans="2:10" s="165" customFormat="1" x14ac:dyDescent="0.3">
      <c r="B39" s="301" t="s">
        <v>116</v>
      </c>
      <c r="C39" s="185">
        <v>0</v>
      </c>
      <c r="D39" s="186">
        <v>0</v>
      </c>
      <c r="E39" s="186">
        <v>0</v>
      </c>
      <c r="F39" s="186">
        <v>0</v>
      </c>
      <c r="G39" s="185">
        <v>0</v>
      </c>
      <c r="H39" s="186">
        <v>0</v>
      </c>
      <c r="I39" s="186">
        <v>0</v>
      </c>
      <c r="J39" s="186">
        <v>0</v>
      </c>
    </row>
    <row r="40" spans="2:10" s="165" customFormat="1" x14ac:dyDescent="0.3">
      <c r="B40" s="301" t="s">
        <v>117</v>
      </c>
      <c r="C40" s="185">
        <v>0</v>
      </c>
      <c r="D40" s="186">
        <v>0</v>
      </c>
      <c r="E40" s="186">
        <v>0</v>
      </c>
      <c r="F40" s="186">
        <v>0</v>
      </c>
      <c r="G40" s="185">
        <v>0</v>
      </c>
      <c r="H40" s="186">
        <v>0</v>
      </c>
      <c r="I40" s="186">
        <v>0</v>
      </c>
      <c r="J40" s="186">
        <v>0</v>
      </c>
    </row>
    <row r="41" spans="2:10" s="165" customFormat="1" x14ac:dyDescent="0.3">
      <c r="B41" s="301" t="s">
        <v>118</v>
      </c>
      <c r="C41" s="185">
        <v>0</v>
      </c>
      <c r="D41" s="186">
        <v>0</v>
      </c>
      <c r="E41" s="186">
        <v>0</v>
      </c>
      <c r="F41" s="186">
        <v>0</v>
      </c>
      <c r="G41" s="185">
        <v>0</v>
      </c>
      <c r="H41" s="186">
        <v>0</v>
      </c>
      <c r="I41" s="186">
        <v>0</v>
      </c>
      <c r="J41" s="186">
        <v>0</v>
      </c>
    </row>
    <row r="42" spans="2:10" s="165" customFormat="1" x14ac:dyDescent="0.3">
      <c r="B42" s="301" t="s">
        <v>86</v>
      </c>
      <c r="C42" s="185">
        <v>0</v>
      </c>
      <c r="D42" s="186">
        <v>0</v>
      </c>
      <c r="E42" s="186">
        <v>0</v>
      </c>
      <c r="F42" s="186">
        <v>0</v>
      </c>
      <c r="G42" s="185">
        <v>0</v>
      </c>
      <c r="H42" s="186">
        <v>0</v>
      </c>
      <c r="I42" s="186">
        <v>0</v>
      </c>
      <c r="J42" s="186">
        <v>0</v>
      </c>
    </row>
    <row r="43" spans="2:10" s="165" customFormat="1" x14ac:dyDescent="0.3">
      <c r="B43" s="301" t="s">
        <v>119</v>
      </c>
      <c r="C43" s="185">
        <v>0</v>
      </c>
      <c r="D43" s="186">
        <v>0</v>
      </c>
      <c r="E43" s="186">
        <v>0</v>
      </c>
      <c r="F43" s="186">
        <v>0</v>
      </c>
      <c r="G43" s="185">
        <v>0</v>
      </c>
      <c r="H43" s="186">
        <v>0</v>
      </c>
      <c r="I43" s="186">
        <v>0</v>
      </c>
      <c r="J43" s="186">
        <v>0</v>
      </c>
    </row>
    <row r="44" spans="2:10" s="165" customFormat="1" x14ac:dyDescent="0.3">
      <c r="B44" s="302" t="s">
        <v>204</v>
      </c>
      <c r="C44" s="185">
        <v>0</v>
      </c>
      <c r="D44" s="186">
        <v>0</v>
      </c>
      <c r="E44" s="186">
        <v>0</v>
      </c>
      <c r="F44" s="186">
        <v>0</v>
      </c>
      <c r="G44" s="185">
        <v>0</v>
      </c>
      <c r="H44" s="186">
        <v>0</v>
      </c>
      <c r="I44" s="186">
        <v>0</v>
      </c>
      <c r="J44" s="186">
        <v>0</v>
      </c>
    </row>
    <row r="45" spans="2:10" s="165" customFormat="1" x14ac:dyDescent="0.3">
      <c r="B45" s="301" t="s">
        <v>120</v>
      </c>
      <c r="C45" s="185">
        <v>0</v>
      </c>
      <c r="D45" s="186">
        <v>0</v>
      </c>
      <c r="E45" s="186">
        <v>0</v>
      </c>
      <c r="F45" s="186">
        <v>0</v>
      </c>
      <c r="G45" s="185">
        <v>0</v>
      </c>
      <c r="H45" s="186">
        <v>0</v>
      </c>
      <c r="I45" s="186">
        <v>0</v>
      </c>
      <c r="J45" s="186">
        <v>0</v>
      </c>
    </row>
    <row r="46" spans="2:10" s="165" customFormat="1" x14ac:dyDescent="0.3">
      <c r="B46" s="301" t="s">
        <v>121</v>
      </c>
      <c r="C46" s="185">
        <v>0</v>
      </c>
      <c r="D46" s="186">
        <v>0</v>
      </c>
      <c r="E46" s="186">
        <v>0</v>
      </c>
      <c r="F46" s="186">
        <v>0</v>
      </c>
      <c r="G46" s="185">
        <v>0</v>
      </c>
      <c r="H46" s="186">
        <v>0</v>
      </c>
      <c r="I46" s="186">
        <v>0</v>
      </c>
      <c r="J46" s="186">
        <v>0</v>
      </c>
    </row>
    <row r="47" spans="2:10" s="165" customFormat="1" x14ac:dyDescent="0.3">
      <c r="B47" s="301" t="s">
        <v>202</v>
      </c>
      <c r="C47" s="185">
        <v>0</v>
      </c>
      <c r="D47" s="186">
        <v>0</v>
      </c>
      <c r="E47" s="186">
        <v>0</v>
      </c>
      <c r="F47" s="186">
        <v>0</v>
      </c>
      <c r="G47" s="185">
        <v>0</v>
      </c>
      <c r="H47" s="186">
        <v>0</v>
      </c>
      <c r="I47" s="186">
        <v>0</v>
      </c>
      <c r="J47" s="186">
        <v>0</v>
      </c>
    </row>
    <row r="48" spans="2:10" s="165" customFormat="1" x14ac:dyDescent="0.3">
      <c r="B48" s="301" t="s">
        <v>122</v>
      </c>
      <c r="C48" s="185">
        <v>0</v>
      </c>
      <c r="D48" s="186">
        <v>0</v>
      </c>
      <c r="E48" s="186">
        <v>0</v>
      </c>
      <c r="F48" s="186">
        <v>0</v>
      </c>
      <c r="G48" s="185">
        <v>0</v>
      </c>
      <c r="H48" s="186">
        <v>0</v>
      </c>
      <c r="I48" s="186">
        <v>0</v>
      </c>
      <c r="J48" s="186">
        <v>0</v>
      </c>
    </row>
    <row r="49" spans="2:13" s="165" customFormat="1" x14ac:dyDescent="0.3">
      <c r="B49" s="301" t="s">
        <v>123</v>
      </c>
      <c r="C49" s="185">
        <v>0</v>
      </c>
      <c r="D49" s="186">
        <v>0</v>
      </c>
      <c r="E49" s="186">
        <v>0</v>
      </c>
      <c r="F49" s="186">
        <v>0</v>
      </c>
      <c r="G49" s="185">
        <v>0</v>
      </c>
      <c r="H49" s="186">
        <v>0</v>
      </c>
      <c r="I49" s="186">
        <v>0</v>
      </c>
      <c r="J49" s="186">
        <v>0</v>
      </c>
    </row>
    <row r="50" spans="2:13" s="165" customFormat="1" x14ac:dyDescent="0.3">
      <c r="B50" s="301" t="s">
        <v>124</v>
      </c>
      <c r="C50" s="185">
        <v>0</v>
      </c>
      <c r="D50" s="186">
        <v>0</v>
      </c>
      <c r="E50" s="186">
        <v>0</v>
      </c>
      <c r="F50" s="186">
        <v>0</v>
      </c>
      <c r="G50" s="185">
        <v>0</v>
      </c>
      <c r="H50" s="186">
        <v>0</v>
      </c>
      <c r="I50" s="186">
        <v>0</v>
      </c>
      <c r="J50" s="186">
        <v>0</v>
      </c>
    </row>
    <row r="51" spans="2:13" s="165" customFormat="1" x14ac:dyDescent="0.3">
      <c r="B51" s="301" t="s">
        <v>125</v>
      </c>
      <c r="C51" s="185">
        <v>0</v>
      </c>
      <c r="D51" s="186">
        <v>0</v>
      </c>
      <c r="E51" s="186">
        <v>0</v>
      </c>
      <c r="F51" s="186">
        <v>0</v>
      </c>
      <c r="G51" s="185">
        <v>0</v>
      </c>
      <c r="H51" s="186">
        <v>0</v>
      </c>
      <c r="I51" s="186">
        <v>0</v>
      </c>
      <c r="J51" s="186">
        <v>0</v>
      </c>
    </row>
    <row r="52" spans="2:13" s="165" customFormat="1" x14ac:dyDescent="0.3">
      <c r="B52" s="301" t="s">
        <v>126</v>
      </c>
      <c r="C52" s="185">
        <v>0</v>
      </c>
      <c r="D52" s="186">
        <v>0</v>
      </c>
      <c r="E52" s="186">
        <v>0</v>
      </c>
      <c r="F52" s="186">
        <v>0</v>
      </c>
      <c r="G52" s="185">
        <v>0</v>
      </c>
      <c r="H52" s="186">
        <v>0</v>
      </c>
      <c r="I52" s="186">
        <v>0</v>
      </c>
      <c r="J52" s="186">
        <v>0</v>
      </c>
      <c r="K52"/>
      <c r="L52"/>
      <c r="M52"/>
    </row>
    <row r="53" spans="2:13" s="165" customFormat="1" ht="16.5" customHeight="1" x14ac:dyDescent="0.3">
      <c r="B53" s="301" t="s">
        <v>127</v>
      </c>
      <c r="C53" s="185">
        <v>0</v>
      </c>
      <c r="D53" s="186">
        <v>0</v>
      </c>
      <c r="E53" s="186">
        <v>0</v>
      </c>
      <c r="F53" s="186">
        <v>0</v>
      </c>
      <c r="G53" s="185">
        <v>0</v>
      </c>
      <c r="H53" s="186">
        <v>0</v>
      </c>
      <c r="I53" s="186">
        <v>0</v>
      </c>
      <c r="J53" s="186">
        <v>0</v>
      </c>
    </row>
    <row r="54" spans="2:13" s="165" customFormat="1" ht="15.75" customHeight="1" x14ac:dyDescent="0.3">
      <c r="B54" s="301" t="s">
        <v>12</v>
      </c>
      <c r="C54" s="185">
        <v>0</v>
      </c>
      <c r="D54" s="186">
        <v>0</v>
      </c>
      <c r="E54" s="186">
        <v>0</v>
      </c>
      <c r="F54" s="186">
        <v>0</v>
      </c>
      <c r="G54" s="185">
        <v>0</v>
      </c>
      <c r="H54" s="186">
        <v>0</v>
      </c>
      <c r="I54" s="186">
        <v>0</v>
      </c>
      <c r="J54" s="186">
        <v>0</v>
      </c>
    </row>
    <row r="55" spans="2:13" s="165" customFormat="1" ht="15.75" customHeight="1" x14ac:dyDescent="0.3">
      <c r="B55" s="301" t="s">
        <v>128</v>
      </c>
      <c r="C55" s="185">
        <v>0</v>
      </c>
      <c r="D55" s="186">
        <v>0</v>
      </c>
      <c r="E55" s="186">
        <v>0</v>
      </c>
      <c r="F55" s="186">
        <v>0</v>
      </c>
      <c r="G55" s="185">
        <v>0</v>
      </c>
      <c r="H55" s="186">
        <v>0</v>
      </c>
      <c r="I55" s="186">
        <v>0</v>
      </c>
      <c r="J55" s="186">
        <v>0</v>
      </c>
    </row>
    <row r="56" spans="2:13" s="165" customFormat="1" x14ac:dyDescent="0.3">
      <c r="B56" s="301" t="s">
        <v>129</v>
      </c>
      <c r="C56" s="185">
        <v>0</v>
      </c>
      <c r="D56" s="186">
        <v>0</v>
      </c>
      <c r="E56" s="186">
        <v>0</v>
      </c>
      <c r="F56" s="186">
        <v>0</v>
      </c>
      <c r="G56" s="185">
        <v>0</v>
      </c>
      <c r="H56" s="186">
        <v>0</v>
      </c>
      <c r="I56" s="186">
        <v>0</v>
      </c>
      <c r="J56" s="186">
        <v>0</v>
      </c>
    </row>
    <row r="57" spans="2:13" s="165" customFormat="1" x14ac:dyDescent="0.3">
      <c r="B57" s="301" t="s">
        <v>130</v>
      </c>
      <c r="C57" s="185">
        <v>0</v>
      </c>
      <c r="D57" s="186">
        <v>0</v>
      </c>
      <c r="E57" s="186">
        <v>0</v>
      </c>
      <c r="F57" s="186">
        <v>0</v>
      </c>
      <c r="G57" s="185">
        <v>0</v>
      </c>
      <c r="H57" s="186">
        <v>0</v>
      </c>
      <c r="I57" s="186">
        <v>0</v>
      </c>
      <c r="J57" s="186">
        <v>0</v>
      </c>
    </row>
    <row r="58" spans="2:13" s="165" customFormat="1" x14ac:dyDescent="0.3">
      <c r="B58" s="301" t="s">
        <v>13</v>
      </c>
      <c r="C58" s="185">
        <v>0</v>
      </c>
      <c r="D58" s="186">
        <v>0</v>
      </c>
      <c r="E58" s="186">
        <v>0</v>
      </c>
      <c r="F58" s="186">
        <v>0</v>
      </c>
      <c r="G58" s="185">
        <v>0</v>
      </c>
      <c r="H58" s="186">
        <v>0</v>
      </c>
      <c r="I58" s="186">
        <v>0</v>
      </c>
      <c r="J58" s="186">
        <v>0</v>
      </c>
    </row>
    <row r="59" spans="2:13" s="165" customFormat="1" x14ac:dyDescent="0.3">
      <c r="B59" s="301" t="s">
        <v>131</v>
      </c>
      <c r="C59" s="185">
        <v>0</v>
      </c>
      <c r="D59" s="186">
        <v>0</v>
      </c>
      <c r="E59" s="186">
        <v>0</v>
      </c>
      <c r="F59" s="186">
        <v>0</v>
      </c>
      <c r="G59" s="185">
        <v>0</v>
      </c>
      <c r="H59" s="186">
        <v>0</v>
      </c>
      <c r="I59" s="186">
        <v>0</v>
      </c>
      <c r="J59" s="186">
        <v>0</v>
      </c>
    </row>
    <row r="60" spans="2:13" s="165" customFormat="1" x14ac:dyDescent="0.3">
      <c r="B60" s="301" t="s">
        <v>132</v>
      </c>
      <c r="C60" s="185">
        <v>0</v>
      </c>
      <c r="D60" s="186">
        <v>0</v>
      </c>
      <c r="E60" s="186">
        <v>0</v>
      </c>
      <c r="F60" s="186">
        <v>0</v>
      </c>
      <c r="G60" s="185">
        <v>0</v>
      </c>
      <c r="H60" s="186">
        <v>0</v>
      </c>
      <c r="I60" s="186">
        <v>0</v>
      </c>
      <c r="J60" s="186">
        <v>0</v>
      </c>
    </row>
    <row r="61" spans="2:13" s="165" customFormat="1" x14ac:dyDescent="0.3">
      <c r="B61" s="301" t="s">
        <v>133</v>
      </c>
      <c r="C61" s="185">
        <v>0</v>
      </c>
      <c r="D61" s="186">
        <v>0</v>
      </c>
      <c r="E61" s="186">
        <v>0</v>
      </c>
      <c r="F61" s="186">
        <v>0</v>
      </c>
      <c r="G61" s="185">
        <v>0</v>
      </c>
      <c r="H61" s="186">
        <v>0</v>
      </c>
      <c r="I61" s="186">
        <v>0</v>
      </c>
      <c r="J61" s="186">
        <v>0</v>
      </c>
    </row>
    <row r="62" spans="2:13" s="165" customFormat="1" x14ac:dyDescent="0.3">
      <c r="B62" s="301" t="s">
        <v>87</v>
      </c>
      <c r="C62" s="185">
        <v>0</v>
      </c>
      <c r="D62" s="186">
        <v>0</v>
      </c>
      <c r="E62" s="186">
        <v>0</v>
      </c>
      <c r="F62" s="186">
        <v>0</v>
      </c>
      <c r="G62" s="185">
        <v>0</v>
      </c>
      <c r="H62" s="186">
        <v>0</v>
      </c>
      <c r="I62" s="186">
        <v>0</v>
      </c>
      <c r="J62" s="186">
        <v>0</v>
      </c>
    </row>
    <row r="63" spans="2:13" s="165" customFormat="1" x14ac:dyDescent="0.3">
      <c r="B63" s="301" t="s">
        <v>134</v>
      </c>
      <c r="C63" s="185">
        <v>0</v>
      </c>
      <c r="D63" s="186">
        <v>0</v>
      </c>
      <c r="E63" s="186">
        <v>0</v>
      </c>
      <c r="F63" s="186">
        <v>0</v>
      </c>
      <c r="G63" s="185">
        <v>0</v>
      </c>
      <c r="H63" s="186">
        <v>0</v>
      </c>
      <c r="I63" s="186">
        <v>0</v>
      </c>
      <c r="J63" s="186">
        <v>0</v>
      </c>
    </row>
    <row r="64" spans="2:13" s="165" customFormat="1" x14ac:dyDescent="0.3">
      <c r="B64" s="301" t="s">
        <v>135</v>
      </c>
      <c r="C64" s="185">
        <v>0</v>
      </c>
      <c r="D64" s="186">
        <v>0</v>
      </c>
      <c r="E64" s="186">
        <v>0</v>
      </c>
      <c r="F64" s="186">
        <v>0</v>
      </c>
      <c r="G64" s="185">
        <v>0</v>
      </c>
      <c r="H64" s="186">
        <v>0</v>
      </c>
      <c r="I64" s="186">
        <v>0</v>
      </c>
      <c r="J64" s="186">
        <v>0</v>
      </c>
    </row>
    <row r="65" spans="2:10" s="165" customFormat="1" x14ac:dyDescent="0.3">
      <c r="B65" s="301" t="s">
        <v>88</v>
      </c>
      <c r="C65" s="185">
        <v>0</v>
      </c>
      <c r="D65" s="186">
        <v>0</v>
      </c>
      <c r="E65" s="186">
        <v>0</v>
      </c>
      <c r="F65" s="186">
        <v>0</v>
      </c>
      <c r="G65" s="185">
        <v>0</v>
      </c>
      <c r="H65" s="186">
        <v>0</v>
      </c>
      <c r="I65" s="186">
        <v>0</v>
      </c>
      <c r="J65" s="186">
        <v>0</v>
      </c>
    </row>
    <row r="66" spans="2:10" s="165" customFormat="1" x14ac:dyDescent="0.3">
      <c r="B66" s="301" t="s">
        <v>14</v>
      </c>
      <c r="C66" s="185">
        <v>0</v>
      </c>
      <c r="D66" s="186">
        <v>0</v>
      </c>
      <c r="E66" s="186">
        <v>0</v>
      </c>
      <c r="F66" s="186">
        <v>0</v>
      </c>
      <c r="G66" s="185">
        <v>0</v>
      </c>
      <c r="H66" s="186">
        <v>0</v>
      </c>
      <c r="I66" s="186">
        <v>0</v>
      </c>
      <c r="J66" s="186">
        <v>0</v>
      </c>
    </row>
    <row r="67" spans="2:10" s="165" customFormat="1" x14ac:dyDescent="0.3">
      <c r="B67" s="301" t="s">
        <v>136</v>
      </c>
      <c r="C67" s="185">
        <v>0</v>
      </c>
      <c r="D67" s="186">
        <v>0</v>
      </c>
      <c r="E67" s="186">
        <v>0</v>
      </c>
      <c r="F67" s="186">
        <v>0</v>
      </c>
      <c r="G67" s="185">
        <v>0</v>
      </c>
      <c r="H67" s="186">
        <v>0</v>
      </c>
      <c r="I67" s="186">
        <v>0</v>
      </c>
      <c r="J67" s="186">
        <v>0</v>
      </c>
    </row>
    <row r="68" spans="2:10" s="165" customFormat="1" x14ac:dyDescent="0.3">
      <c r="B68" s="301" t="s">
        <v>137</v>
      </c>
      <c r="C68" s="185">
        <v>0</v>
      </c>
      <c r="D68" s="186">
        <v>0</v>
      </c>
      <c r="E68" s="186">
        <v>0</v>
      </c>
      <c r="F68" s="186">
        <v>0</v>
      </c>
      <c r="G68" s="185">
        <v>0</v>
      </c>
      <c r="H68" s="186">
        <v>0</v>
      </c>
      <c r="I68" s="186">
        <v>0</v>
      </c>
      <c r="J68" s="186">
        <v>0</v>
      </c>
    </row>
    <row r="69" spans="2:10" s="165" customFormat="1" x14ac:dyDescent="0.3">
      <c r="B69" s="301" t="s">
        <v>138</v>
      </c>
      <c r="C69" s="185">
        <v>0</v>
      </c>
      <c r="D69" s="186">
        <v>0</v>
      </c>
      <c r="E69" s="186">
        <v>0</v>
      </c>
      <c r="F69" s="186">
        <v>0</v>
      </c>
      <c r="G69" s="185">
        <v>0</v>
      </c>
      <c r="H69" s="186">
        <v>0</v>
      </c>
      <c r="I69" s="186">
        <v>0</v>
      </c>
      <c r="J69" s="186">
        <v>0</v>
      </c>
    </row>
    <row r="70" spans="2:10" s="165" customFormat="1" x14ac:dyDescent="0.3">
      <c r="B70" s="301" t="s">
        <v>139</v>
      </c>
      <c r="C70" s="185">
        <v>0</v>
      </c>
      <c r="D70" s="186">
        <v>0</v>
      </c>
      <c r="E70" s="186">
        <v>0</v>
      </c>
      <c r="F70" s="186">
        <v>0</v>
      </c>
      <c r="G70" s="185">
        <v>0</v>
      </c>
      <c r="H70" s="186">
        <v>0</v>
      </c>
      <c r="I70" s="186">
        <v>0</v>
      </c>
      <c r="J70" s="186">
        <v>0</v>
      </c>
    </row>
    <row r="71" spans="2:10" s="165" customFormat="1" x14ac:dyDescent="0.3">
      <c r="B71" s="301" t="s">
        <v>15</v>
      </c>
      <c r="C71" s="185">
        <v>0</v>
      </c>
      <c r="D71" s="186">
        <v>0</v>
      </c>
      <c r="E71" s="186">
        <v>0</v>
      </c>
      <c r="F71" s="186">
        <v>0</v>
      </c>
      <c r="G71" s="185">
        <v>0</v>
      </c>
      <c r="H71" s="186">
        <v>0</v>
      </c>
      <c r="I71" s="186">
        <v>0</v>
      </c>
      <c r="J71" s="186">
        <v>0</v>
      </c>
    </row>
    <row r="72" spans="2:10" s="165" customFormat="1" x14ac:dyDescent="0.3">
      <c r="B72" s="301" t="s">
        <v>16</v>
      </c>
      <c r="C72" s="185">
        <v>0</v>
      </c>
      <c r="D72" s="186">
        <v>0</v>
      </c>
      <c r="E72" s="186">
        <v>0</v>
      </c>
      <c r="F72" s="186">
        <v>0</v>
      </c>
      <c r="G72" s="185">
        <v>0</v>
      </c>
      <c r="H72" s="186">
        <v>0</v>
      </c>
      <c r="I72" s="186">
        <v>0</v>
      </c>
      <c r="J72" s="186">
        <v>0</v>
      </c>
    </row>
    <row r="73" spans="2:10" s="165" customFormat="1" x14ac:dyDescent="0.3">
      <c r="B73" s="301" t="s">
        <v>140</v>
      </c>
      <c r="C73" s="185">
        <v>0</v>
      </c>
      <c r="D73" s="186">
        <v>0</v>
      </c>
      <c r="E73" s="186">
        <v>0</v>
      </c>
      <c r="F73" s="186">
        <v>0</v>
      </c>
      <c r="G73" s="185">
        <v>0</v>
      </c>
      <c r="H73" s="186">
        <v>0</v>
      </c>
      <c r="I73" s="186">
        <v>0</v>
      </c>
      <c r="J73" s="186">
        <v>0</v>
      </c>
    </row>
    <row r="74" spans="2:10" s="165" customFormat="1" x14ac:dyDescent="0.3">
      <c r="B74" s="301" t="s">
        <v>17</v>
      </c>
      <c r="C74" s="185">
        <v>0</v>
      </c>
      <c r="D74" s="186">
        <v>0</v>
      </c>
      <c r="E74" s="186">
        <v>0</v>
      </c>
      <c r="F74" s="186">
        <v>0</v>
      </c>
      <c r="G74" s="185">
        <v>0</v>
      </c>
      <c r="H74" s="186">
        <v>0</v>
      </c>
      <c r="I74" s="186">
        <v>0</v>
      </c>
      <c r="J74" s="186">
        <v>0</v>
      </c>
    </row>
    <row r="75" spans="2:10" s="165" customFormat="1" x14ac:dyDescent="0.3">
      <c r="B75" s="301" t="s">
        <v>18</v>
      </c>
      <c r="C75" s="185">
        <v>0</v>
      </c>
      <c r="D75" s="186">
        <v>0</v>
      </c>
      <c r="E75" s="186">
        <v>0</v>
      </c>
      <c r="F75" s="186">
        <v>0</v>
      </c>
      <c r="G75" s="185">
        <v>0</v>
      </c>
      <c r="H75" s="186">
        <v>0</v>
      </c>
      <c r="I75" s="186">
        <v>0</v>
      </c>
      <c r="J75" s="186">
        <v>0</v>
      </c>
    </row>
    <row r="76" spans="2:10" s="165" customFormat="1" x14ac:dyDescent="0.3">
      <c r="B76" s="301" t="s">
        <v>141</v>
      </c>
      <c r="C76" s="185">
        <v>0</v>
      </c>
      <c r="D76" s="186">
        <v>0</v>
      </c>
      <c r="E76" s="186">
        <v>0</v>
      </c>
      <c r="F76" s="186">
        <v>0</v>
      </c>
      <c r="G76" s="185">
        <v>0</v>
      </c>
      <c r="H76" s="186">
        <v>0</v>
      </c>
      <c r="I76" s="186">
        <v>0</v>
      </c>
      <c r="J76" s="186">
        <v>0</v>
      </c>
    </row>
    <row r="77" spans="2:10" s="165" customFormat="1" x14ac:dyDescent="0.3">
      <c r="B77" s="301" t="s">
        <v>89</v>
      </c>
      <c r="C77" s="185">
        <v>0</v>
      </c>
      <c r="D77" s="186">
        <v>0</v>
      </c>
      <c r="E77" s="186">
        <v>0</v>
      </c>
      <c r="F77" s="186">
        <v>0</v>
      </c>
      <c r="G77" s="185">
        <v>0</v>
      </c>
      <c r="H77" s="186">
        <v>0</v>
      </c>
      <c r="I77" s="186">
        <v>0</v>
      </c>
      <c r="J77" s="186">
        <v>0</v>
      </c>
    </row>
    <row r="78" spans="2:10" s="165" customFormat="1" x14ac:dyDescent="0.3">
      <c r="B78" s="301" t="s">
        <v>142</v>
      </c>
      <c r="C78" s="185">
        <v>0</v>
      </c>
      <c r="D78" s="186">
        <v>0</v>
      </c>
      <c r="E78" s="186">
        <v>0</v>
      </c>
      <c r="F78" s="186">
        <v>0</v>
      </c>
      <c r="G78" s="185">
        <v>0</v>
      </c>
      <c r="H78" s="186">
        <v>0</v>
      </c>
      <c r="I78" s="186">
        <v>0</v>
      </c>
      <c r="J78" s="186">
        <v>0</v>
      </c>
    </row>
    <row r="79" spans="2:10" s="165" customFormat="1" x14ac:dyDescent="0.3">
      <c r="B79" s="301" t="s">
        <v>143</v>
      </c>
      <c r="C79" s="185">
        <v>0</v>
      </c>
      <c r="D79" s="186">
        <v>0</v>
      </c>
      <c r="E79" s="186">
        <v>0</v>
      </c>
      <c r="F79" s="186">
        <v>0</v>
      </c>
      <c r="G79" s="185">
        <v>0</v>
      </c>
      <c r="H79" s="186">
        <v>0</v>
      </c>
      <c r="I79" s="186">
        <v>0</v>
      </c>
      <c r="J79" s="186">
        <v>0</v>
      </c>
    </row>
    <row r="80" spans="2:10" s="165" customFormat="1" x14ac:dyDescent="0.3">
      <c r="B80" s="301" t="s">
        <v>144</v>
      </c>
      <c r="C80" s="185">
        <v>0</v>
      </c>
      <c r="D80" s="186">
        <v>0</v>
      </c>
      <c r="E80" s="186">
        <v>0</v>
      </c>
      <c r="F80" s="186">
        <v>0</v>
      </c>
      <c r="G80" s="185">
        <v>0</v>
      </c>
      <c r="H80" s="186">
        <v>0</v>
      </c>
      <c r="I80" s="186">
        <v>0</v>
      </c>
      <c r="J80" s="186">
        <v>0</v>
      </c>
    </row>
    <row r="81" spans="2:10" s="165" customFormat="1" x14ac:dyDescent="0.3">
      <c r="B81" s="301" t="s">
        <v>90</v>
      </c>
      <c r="C81" s="185">
        <v>0</v>
      </c>
      <c r="D81" s="186">
        <v>0</v>
      </c>
      <c r="E81" s="186">
        <v>0</v>
      </c>
      <c r="F81" s="186">
        <v>0</v>
      </c>
      <c r="G81" s="185">
        <v>0</v>
      </c>
      <c r="H81" s="186">
        <v>0</v>
      </c>
      <c r="I81" s="186">
        <v>0</v>
      </c>
      <c r="J81" s="186">
        <v>0</v>
      </c>
    </row>
    <row r="82" spans="2:10" s="165" customFormat="1" x14ac:dyDescent="0.3">
      <c r="B82" s="301" t="s">
        <v>145</v>
      </c>
      <c r="C82" s="185">
        <v>0</v>
      </c>
      <c r="D82" s="186">
        <v>0</v>
      </c>
      <c r="E82" s="186">
        <v>0</v>
      </c>
      <c r="F82" s="186">
        <v>0</v>
      </c>
      <c r="G82" s="185">
        <v>0</v>
      </c>
      <c r="H82" s="186">
        <v>0</v>
      </c>
      <c r="I82" s="186">
        <v>0</v>
      </c>
      <c r="J82" s="186">
        <v>0</v>
      </c>
    </row>
    <row r="83" spans="2:10" s="165" customFormat="1" x14ac:dyDescent="0.3">
      <c r="B83" s="301" t="s">
        <v>19</v>
      </c>
      <c r="C83" s="185">
        <v>0</v>
      </c>
      <c r="D83" s="186">
        <v>0</v>
      </c>
      <c r="E83" s="186">
        <v>0</v>
      </c>
      <c r="F83" s="186">
        <v>0</v>
      </c>
      <c r="G83" s="185">
        <v>0</v>
      </c>
      <c r="H83" s="186">
        <v>0</v>
      </c>
      <c r="I83" s="186">
        <v>0</v>
      </c>
      <c r="J83" s="186">
        <v>0</v>
      </c>
    </row>
    <row r="84" spans="2:10" s="165" customFormat="1" x14ac:dyDescent="0.3">
      <c r="B84" s="301" t="s">
        <v>146</v>
      </c>
      <c r="C84" s="185">
        <v>0</v>
      </c>
      <c r="D84" s="186">
        <v>0</v>
      </c>
      <c r="E84" s="186">
        <v>0</v>
      </c>
      <c r="F84" s="186">
        <v>0</v>
      </c>
      <c r="G84" s="185">
        <v>0</v>
      </c>
      <c r="H84" s="186">
        <v>0</v>
      </c>
      <c r="I84" s="186">
        <v>0</v>
      </c>
      <c r="J84" s="186">
        <v>0</v>
      </c>
    </row>
    <row r="85" spans="2:10" s="165" customFormat="1" x14ac:dyDescent="0.3">
      <c r="B85" s="301" t="s">
        <v>147</v>
      </c>
      <c r="C85" s="185">
        <v>0</v>
      </c>
      <c r="D85" s="186">
        <v>0</v>
      </c>
      <c r="E85" s="186">
        <v>0</v>
      </c>
      <c r="F85" s="186">
        <v>0</v>
      </c>
      <c r="G85" s="185">
        <v>0</v>
      </c>
      <c r="H85" s="186">
        <v>0</v>
      </c>
      <c r="I85" s="186">
        <v>0</v>
      </c>
      <c r="J85" s="186">
        <v>0</v>
      </c>
    </row>
    <row r="86" spans="2:10" s="165" customFormat="1" x14ac:dyDescent="0.3">
      <c r="B86" s="301" t="s">
        <v>148</v>
      </c>
      <c r="C86" s="185">
        <v>0</v>
      </c>
      <c r="D86" s="186">
        <v>0</v>
      </c>
      <c r="E86" s="186">
        <v>0</v>
      </c>
      <c r="F86" s="186">
        <v>0</v>
      </c>
      <c r="G86" s="185">
        <v>0</v>
      </c>
      <c r="H86" s="186">
        <v>0</v>
      </c>
      <c r="I86" s="186">
        <v>0</v>
      </c>
      <c r="J86" s="186">
        <v>0</v>
      </c>
    </row>
    <row r="87" spans="2:10" s="165" customFormat="1" x14ac:dyDescent="0.3">
      <c r="B87" s="301" t="s">
        <v>91</v>
      </c>
      <c r="C87" s="185">
        <v>0</v>
      </c>
      <c r="D87" s="186">
        <v>0</v>
      </c>
      <c r="E87" s="186">
        <v>0</v>
      </c>
      <c r="F87" s="186">
        <v>0</v>
      </c>
      <c r="G87" s="185">
        <v>0</v>
      </c>
      <c r="H87" s="186">
        <v>0</v>
      </c>
      <c r="I87" s="186">
        <v>0</v>
      </c>
      <c r="J87" s="186">
        <v>0</v>
      </c>
    </row>
    <row r="88" spans="2:10" s="165" customFormat="1" x14ac:dyDescent="0.3">
      <c r="B88" s="301" t="s">
        <v>149</v>
      </c>
      <c r="C88" s="185">
        <v>0</v>
      </c>
      <c r="D88" s="186">
        <v>0</v>
      </c>
      <c r="E88" s="186">
        <v>0</v>
      </c>
      <c r="F88" s="186">
        <v>0</v>
      </c>
      <c r="G88" s="185">
        <v>0</v>
      </c>
      <c r="H88" s="186">
        <v>0</v>
      </c>
      <c r="I88" s="186">
        <v>0</v>
      </c>
      <c r="J88" s="186">
        <v>0</v>
      </c>
    </row>
    <row r="89" spans="2:10" s="165" customFormat="1" x14ac:dyDescent="0.3">
      <c r="B89" s="301" t="s">
        <v>20</v>
      </c>
      <c r="C89" s="185">
        <v>0</v>
      </c>
      <c r="D89" s="186">
        <v>0</v>
      </c>
      <c r="E89" s="186">
        <v>0</v>
      </c>
      <c r="F89" s="186">
        <v>0</v>
      </c>
      <c r="G89" s="185">
        <v>0</v>
      </c>
      <c r="H89" s="186">
        <v>0</v>
      </c>
      <c r="I89" s="186">
        <v>0</v>
      </c>
      <c r="J89" s="186">
        <v>0</v>
      </c>
    </row>
    <row r="90" spans="2:10" s="165" customFormat="1" x14ac:dyDescent="0.3">
      <c r="B90" s="301" t="s">
        <v>150</v>
      </c>
      <c r="C90" s="185">
        <v>0</v>
      </c>
      <c r="D90" s="186">
        <v>0</v>
      </c>
      <c r="E90" s="186">
        <v>0</v>
      </c>
      <c r="F90" s="186">
        <v>0</v>
      </c>
      <c r="G90" s="185">
        <v>0</v>
      </c>
      <c r="H90" s="186">
        <v>0</v>
      </c>
      <c r="I90" s="186">
        <v>0</v>
      </c>
      <c r="J90" s="186">
        <v>0</v>
      </c>
    </row>
    <row r="91" spans="2:10" s="165" customFormat="1" x14ac:dyDescent="0.3">
      <c r="B91" s="301" t="s">
        <v>151</v>
      </c>
      <c r="C91" s="185">
        <v>0</v>
      </c>
      <c r="D91" s="186">
        <v>0</v>
      </c>
      <c r="E91" s="186">
        <v>0</v>
      </c>
      <c r="F91" s="186">
        <v>0</v>
      </c>
      <c r="G91" s="185">
        <v>0</v>
      </c>
      <c r="H91" s="186">
        <v>0</v>
      </c>
      <c r="I91" s="186">
        <v>0</v>
      </c>
      <c r="J91" s="186">
        <v>0</v>
      </c>
    </row>
    <row r="92" spans="2:10" s="165" customFormat="1" x14ac:dyDescent="0.3">
      <c r="B92" s="301" t="s">
        <v>152</v>
      </c>
      <c r="C92" s="185">
        <v>0</v>
      </c>
      <c r="D92" s="186">
        <v>0</v>
      </c>
      <c r="E92" s="186">
        <v>0</v>
      </c>
      <c r="F92" s="186">
        <v>0</v>
      </c>
      <c r="G92" s="185">
        <v>0</v>
      </c>
      <c r="H92" s="186">
        <v>0</v>
      </c>
      <c r="I92" s="186">
        <v>0</v>
      </c>
      <c r="J92" s="186">
        <v>0</v>
      </c>
    </row>
    <row r="93" spans="2:10" s="165" customFormat="1" x14ac:dyDescent="0.3">
      <c r="B93" s="301" t="s">
        <v>153</v>
      </c>
      <c r="C93" s="185">
        <v>0</v>
      </c>
      <c r="D93" s="186">
        <v>0</v>
      </c>
      <c r="E93" s="186">
        <v>0</v>
      </c>
      <c r="F93" s="186">
        <v>0</v>
      </c>
      <c r="G93" s="185">
        <v>0</v>
      </c>
      <c r="H93" s="186">
        <v>0</v>
      </c>
      <c r="I93" s="186">
        <v>0</v>
      </c>
      <c r="J93" s="186">
        <v>0</v>
      </c>
    </row>
    <row r="94" spans="2:10" s="165" customFormat="1" x14ac:dyDescent="0.3">
      <c r="B94" s="301" t="s">
        <v>92</v>
      </c>
      <c r="C94" s="185">
        <v>0</v>
      </c>
      <c r="D94" s="186">
        <v>0</v>
      </c>
      <c r="E94" s="186">
        <v>0</v>
      </c>
      <c r="F94" s="186">
        <v>0</v>
      </c>
      <c r="G94" s="185">
        <v>0</v>
      </c>
      <c r="H94" s="186">
        <v>0</v>
      </c>
      <c r="I94" s="186">
        <v>0</v>
      </c>
      <c r="J94" s="186">
        <v>0</v>
      </c>
    </row>
    <row r="95" spans="2:10" s="165" customFormat="1" x14ac:dyDescent="0.3">
      <c r="B95" s="301" t="s">
        <v>82</v>
      </c>
      <c r="C95" s="185">
        <v>0</v>
      </c>
      <c r="D95" s="186">
        <v>0</v>
      </c>
      <c r="E95" s="186">
        <v>0</v>
      </c>
      <c r="F95" s="186">
        <v>0</v>
      </c>
      <c r="G95" s="185">
        <v>0</v>
      </c>
      <c r="H95" s="186">
        <v>0</v>
      </c>
      <c r="I95" s="186">
        <v>0</v>
      </c>
      <c r="J95" s="186">
        <v>0</v>
      </c>
    </row>
    <row r="96" spans="2:10" s="165" customFormat="1" x14ac:dyDescent="0.3">
      <c r="B96" s="301" t="s">
        <v>154</v>
      </c>
      <c r="C96" s="185">
        <v>0</v>
      </c>
      <c r="D96" s="186">
        <v>0</v>
      </c>
      <c r="E96" s="186">
        <v>0</v>
      </c>
      <c r="F96" s="186">
        <v>0</v>
      </c>
      <c r="G96" s="185">
        <v>0</v>
      </c>
      <c r="H96" s="186">
        <v>0</v>
      </c>
      <c r="I96" s="186">
        <v>0</v>
      </c>
      <c r="J96" s="186">
        <v>0</v>
      </c>
    </row>
    <row r="97" spans="2:10" s="165" customFormat="1" x14ac:dyDescent="0.3">
      <c r="B97" s="301" t="s">
        <v>155</v>
      </c>
      <c r="C97" s="185">
        <v>0</v>
      </c>
      <c r="D97" s="186">
        <v>0</v>
      </c>
      <c r="E97" s="186">
        <v>0</v>
      </c>
      <c r="F97" s="186">
        <v>0</v>
      </c>
      <c r="G97" s="185">
        <v>0</v>
      </c>
      <c r="H97" s="186">
        <v>0</v>
      </c>
      <c r="I97" s="186">
        <v>0</v>
      </c>
      <c r="J97" s="186">
        <v>0</v>
      </c>
    </row>
    <row r="98" spans="2:10" s="165" customFormat="1" x14ac:dyDescent="0.3">
      <c r="B98" s="301" t="s">
        <v>156</v>
      </c>
      <c r="C98" s="185">
        <v>0</v>
      </c>
      <c r="D98" s="186">
        <v>0</v>
      </c>
      <c r="E98" s="186">
        <v>0</v>
      </c>
      <c r="F98" s="186">
        <v>0</v>
      </c>
      <c r="G98" s="185">
        <v>0</v>
      </c>
      <c r="H98" s="186">
        <v>0</v>
      </c>
      <c r="I98" s="186">
        <v>0</v>
      </c>
      <c r="J98" s="186">
        <v>0</v>
      </c>
    </row>
    <row r="99" spans="2:10" s="165" customFormat="1" x14ac:dyDescent="0.3">
      <c r="B99" s="301" t="s">
        <v>157</v>
      </c>
      <c r="C99" s="185">
        <v>0</v>
      </c>
      <c r="D99" s="186">
        <v>0</v>
      </c>
      <c r="E99" s="186">
        <v>0</v>
      </c>
      <c r="F99" s="186">
        <v>0</v>
      </c>
      <c r="G99" s="185">
        <v>0</v>
      </c>
      <c r="H99" s="186">
        <v>0</v>
      </c>
      <c r="I99" s="186">
        <v>0</v>
      </c>
      <c r="J99" s="186">
        <v>0</v>
      </c>
    </row>
    <row r="100" spans="2:10" s="165" customFormat="1" x14ac:dyDescent="0.3">
      <c r="B100" s="301" t="s">
        <v>158</v>
      </c>
      <c r="C100" s="185">
        <v>0</v>
      </c>
      <c r="D100" s="186">
        <v>0</v>
      </c>
      <c r="E100" s="186">
        <v>0</v>
      </c>
      <c r="F100" s="186">
        <v>0</v>
      </c>
      <c r="G100" s="185">
        <v>0</v>
      </c>
      <c r="H100" s="186">
        <v>0</v>
      </c>
      <c r="I100" s="186">
        <v>0</v>
      </c>
      <c r="J100" s="186">
        <v>0</v>
      </c>
    </row>
    <row r="101" spans="2:10" s="165" customFormat="1" x14ac:dyDescent="0.3">
      <c r="B101" s="301" t="s">
        <v>159</v>
      </c>
      <c r="C101" s="185">
        <v>0</v>
      </c>
      <c r="D101" s="186">
        <v>0</v>
      </c>
      <c r="E101" s="186">
        <v>0</v>
      </c>
      <c r="F101" s="186">
        <v>0</v>
      </c>
      <c r="G101" s="185">
        <v>0</v>
      </c>
      <c r="H101" s="186">
        <v>0</v>
      </c>
      <c r="I101" s="186">
        <v>0</v>
      </c>
      <c r="J101" s="186">
        <v>0</v>
      </c>
    </row>
    <row r="102" spans="2:10" s="165" customFormat="1" x14ac:dyDescent="0.3">
      <c r="B102" s="301" t="s">
        <v>160</v>
      </c>
      <c r="C102" s="185">
        <v>0</v>
      </c>
      <c r="D102" s="186">
        <v>0</v>
      </c>
      <c r="E102" s="186">
        <v>0</v>
      </c>
      <c r="F102" s="186">
        <v>0</v>
      </c>
      <c r="G102" s="185">
        <v>0</v>
      </c>
      <c r="H102" s="186">
        <v>0</v>
      </c>
      <c r="I102" s="186">
        <v>0</v>
      </c>
      <c r="J102" s="186">
        <v>0</v>
      </c>
    </row>
    <row r="103" spans="2:10" s="165" customFormat="1" x14ac:dyDescent="0.3">
      <c r="B103" s="301" t="s">
        <v>21</v>
      </c>
      <c r="C103" s="185">
        <v>0</v>
      </c>
      <c r="D103" s="186">
        <v>0</v>
      </c>
      <c r="E103" s="186">
        <v>0</v>
      </c>
      <c r="F103" s="186">
        <v>0</v>
      </c>
      <c r="G103" s="185">
        <v>0</v>
      </c>
      <c r="H103" s="186">
        <v>0</v>
      </c>
      <c r="I103" s="186">
        <v>0</v>
      </c>
      <c r="J103" s="186">
        <v>0</v>
      </c>
    </row>
    <row r="104" spans="2:10" s="165" customFormat="1" x14ac:dyDescent="0.3">
      <c r="B104" s="301" t="s">
        <v>161</v>
      </c>
      <c r="C104" s="185">
        <v>0</v>
      </c>
      <c r="D104" s="186">
        <v>0</v>
      </c>
      <c r="E104" s="186">
        <v>0</v>
      </c>
      <c r="F104" s="186">
        <v>0</v>
      </c>
      <c r="G104" s="185">
        <v>0</v>
      </c>
      <c r="H104" s="186">
        <v>0</v>
      </c>
      <c r="I104" s="186">
        <v>0</v>
      </c>
      <c r="J104" s="186">
        <v>0</v>
      </c>
    </row>
    <row r="105" spans="2:10" s="165" customFormat="1" x14ac:dyDescent="0.3">
      <c r="B105" s="301" t="s">
        <v>162</v>
      </c>
      <c r="C105" s="185">
        <v>0</v>
      </c>
      <c r="D105" s="186">
        <v>0</v>
      </c>
      <c r="E105" s="186">
        <v>0</v>
      </c>
      <c r="F105" s="186">
        <v>0</v>
      </c>
      <c r="G105" s="185">
        <v>0</v>
      </c>
      <c r="H105" s="186">
        <v>0</v>
      </c>
      <c r="I105" s="186">
        <v>0</v>
      </c>
      <c r="J105" s="186">
        <v>0</v>
      </c>
    </row>
    <row r="106" spans="2:10" s="165" customFormat="1" x14ac:dyDescent="0.3">
      <c r="B106" s="301" t="s">
        <v>163</v>
      </c>
      <c r="C106" s="185">
        <v>0</v>
      </c>
      <c r="D106" s="186">
        <v>0</v>
      </c>
      <c r="E106" s="186">
        <v>0</v>
      </c>
      <c r="F106" s="186">
        <v>0</v>
      </c>
      <c r="G106" s="185">
        <v>0</v>
      </c>
      <c r="H106" s="186">
        <v>0</v>
      </c>
      <c r="I106" s="186">
        <v>0</v>
      </c>
      <c r="J106" s="186">
        <v>0</v>
      </c>
    </row>
    <row r="107" spans="2:10" s="165" customFormat="1" ht="15" customHeight="1" x14ac:dyDescent="0.3">
      <c r="B107" s="301" t="s">
        <v>164</v>
      </c>
      <c r="C107" s="185">
        <v>0</v>
      </c>
      <c r="D107" s="186">
        <v>0</v>
      </c>
      <c r="E107" s="186">
        <v>0</v>
      </c>
      <c r="F107" s="186">
        <v>0</v>
      </c>
      <c r="G107" s="185">
        <v>0</v>
      </c>
      <c r="H107" s="186">
        <v>0</v>
      </c>
      <c r="I107" s="186">
        <v>0</v>
      </c>
      <c r="J107" s="186">
        <v>0</v>
      </c>
    </row>
    <row r="108" spans="2:10" s="165" customFormat="1" ht="15" customHeight="1" x14ac:dyDescent="0.3"/>
    <row r="109" spans="2:10" s="165" customFormat="1" ht="15" customHeight="1" x14ac:dyDescent="0.3"/>
    <row r="110" spans="2:10" s="165" customFormat="1" ht="15" customHeight="1" x14ac:dyDescent="0.3">
      <c r="B110" s="303"/>
      <c r="C110" s="305" t="s">
        <v>205</v>
      </c>
      <c r="D110" s="305"/>
      <c r="E110" s="305"/>
      <c r="F110" s="305"/>
      <c r="G110" s="305" t="s">
        <v>216</v>
      </c>
      <c r="H110" s="305"/>
      <c r="I110" s="305"/>
      <c r="J110" s="305"/>
    </row>
    <row r="111" spans="2:10" s="165" customFormat="1" ht="15" customHeight="1" x14ac:dyDescent="0.3">
      <c r="B111" s="304"/>
      <c r="C111" s="305"/>
      <c r="D111" s="305"/>
      <c r="E111" s="305"/>
      <c r="F111" s="305"/>
      <c r="G111" s="305"/>
      <c r="H111" s="305"/>
      <c r="I111" s="305"/>
      <c r="J111" s="305"/>
    </row>
    <row r="112" spans="2:10" s="165" customFormat="1" x14ac:dyDescent="0.3">
      <c r="B112" s="298" t="s">
        <v>165</v>
      </c>
      <c r="C112" s="299" t="s">
        <v>203</v>
      </c>
      <c r="D112" s="299" t="s">
        <v>98</v>
      </c>
      <c r="E112" s="299" t="s">
        <v>99</v>
      </c>
      <c r="F112" s="299" t="s">
        <v>100</v>
      </c>
      <c r="G112" s="299" t="s">
        <v>203</v>
      </c>
      <c r="H112" s="299" t="s">
        <v>98</v>
      </c>
      <c r="I112" s="299" t="s">
        <v>99</v>
      </c>
      <c r="J112" s="299" t="s">
        <v>100</v>
      </c>
    </row>
    <row r="113" spans="2:10" s="165" customFormat="1" x14ac:dyDescent="0.3">
      <c r="B113" s="300"/>
      <c r="C113" s="299"/>
      <c r="D113" s="299"/>
      <c r="E113" s="299"/>
      <c r="F113" s="299"/>
      <c r="G113" s="299"/>
      <c r="H113" s="299"/>
      <c r="I113" s="299"/>
      <c r="J113" s="299"/>
    </row>
    <row r="114" spans="2:10" s="165" customFormat="1" x14ac:dyDescent="0.3">
      <c r="B114" s="300"/>
      <c r="C114" s="299"/>
      <c r="D114" s="299"/>
      <c r="E114" s="299"/>
      <c r="F114" s="299"/>
      <c r="G114" s="299"/>
      <c r="H114" s="299"/>
      <c r="I114" s="299"/>
      <c r="J114" s="299"/>
    </row>
    <row r="115" spans="2:10" s="165" customFormat="1" x14ac:dyDescent="0.3">
      <c r="B115" s="300"/>
      <c r="C115" s="299"/>
      <c r="D115" s="299"/>
      <c r="E115" s="299"/>
      <c r="F115" s="299"/>
      <c r="G115" s="299"/>
      <c r="H115" s="299"/>
      <c r="I115" s="299"/>
      <c r="J115" s="299"/>
    </row>
    <row r="116" spans="2:10" s="165" customFormat="1" x14ac:dyDescent="0.3">
      <c r="B116" s="297" t="s">
        <v>167</v>
      </c>
      <c r="C116" s="185">
        <f>-C125</f>
        <v>0</v>
      </c>
      <c r="D116" s="186">
        <v>0</v>
      </c>
      <c r="E116" s="186">
        <v>0</v>
      </c>
      <c r="F116" s="186">
        <v>0</v>
      </c>
      <c r="G116" s="185">
        <f>-G125</f>
        <v>0</v>
      </c>
      <c r="H116" s="186">
        <v>0</v>
      </c>
      <c r="I116" s="186">
        <v>0</v>
      </c>
      <c r="J116" s="186">
        <v>0</v>
      </c>
    </row>
    <row r="117" spans="2:10" s="165" customFormat="1" x14ac:dyDescent="0.3">
      <c r="B117" s="297" t="s">
        <v>168</v>
      </c>
      <c r="C117" s="185">
        <v>0</v>
      </c>
      <c r="D117" s="186">
        <v>0</v>
      </c>
      <c r="E117" s="186">
        <v>0</v>
      </c>
      <c r="F117" s="186">
        <v>0</v>
      </c>
      <c r="G117" s="185">
        <v>0</v>
      </c>
      <c r="H117" s="186">
        <v>0</v>
      </c>
      <c r="I117" s="186">
        <v>0</v>
      </c>
      <c r="J117" s="186">
        <v>0</v>
      </c>
    </row>
    <row r="118" spans="2:10" s="165" customFormat="1" x14ac:dyDescent="0.3">
      <c r="B118" s="297" t="s">
        <v>169</v>
      </c>
      <c r="C118" s="185">
        <v>0</v>
      </c>
      <c r="D118" s="186">
        <v>0</v>
      </c>
      <c r="E118" s="186">
        <v>0</v>
      </c>
      <c r="F118" s="186">
        <v>0</v>
      </c>
      <c r="G118" s="185">
        <v>0</v>
      </c>
      <c r="H118" s="186">
        <v>0</v>
      </c>
      <c r="I118" s="186">
        <v>0</v>
      </c>
      <c r="J118" s="186">
        <v>0</v>
      </c>
    </row>
    <row r="119" spans="2:10" s="165" customFormat="1" x14ac:dyDescent="0.3">
      <c r="B119" s="297" t="s">
        <v>172</v>
      </c>
      <c r="C119" s="185">
        <v>0</v>
      </c>
      <c r="D119" s="186">
        <v>0</v>
      </c>
      <c r="E119" s="186">
        <v>0</v>
      </c>
      <c r="F119" s="186">
        <v>0</v>
      </c>
      <c r="G119" s="185">
        <v>0</v>
      </c>
      <c r="H119" s="186">
        <v>0</v>
      </c>
      <c r="I119" s="186">
        <v>0</v>
      </c>
      <c r="J119" s="186">
        <v>0</v>
      </c>
    </row>
    <row r="120" spans="2:10" s="165" customFormat="1" x14ac:dyDescent="0.3">
      <c r="B120" s="297" t="s">
        <v>175</v>
      </c>
      <c r="C120" s="185">
        <v>0</v>
      </c>
      <c r="D120" s="186">
        <v>0</v>
      </c>
      <c r="E120" s="186">
        <v>0</v>
      </c>
      <c r="F120" s="186">
        <v>0</v>
      </c>
      <c r="G120" s="185">
        <v>0</v>
      </c>
      <c r="H120" s="186">
        <v>0</v>
      </c>
      <c r="I120" s="186">
        <v>0</v>
      </c>
      <c r="J120" s="186">
        <v>0</v>
      </c>
    </row>
    <row r="121" spans="2:10" s="165" customFormat="1" x14ac:dyDescent="0.3">
      <c r="B121" s="297" t="s">
        <v>176</v>
      </c>
      <c r="C121" s="185">
        <v>0</v>
      </c>
      <c r="D121" s="186">
        <v>0</v>
      </c>
      <c r="E121" s="186">
        <v>0</v>
      </c>
      <c r="F121" s="186">
        <v>0</v>
      </c>
      <c r="G121" s="185">
        <v>0</v>
      </c>
      <c r="H121" s="186">
        <v>0</v>
      </c>
      <c r="I121" s="186">
        <v>0</v>
      </c>
      <c r="J121" s="186">
        <v>0</v>
      </c>
    </row>
    <row r="122" spans="2:10" s="165" customFormat="1" x14ac:dyDescent="0.3">
      <c r="B122" s="297" t="s">
        <v>179</v>
      </c>
      <c r="C122" s="185">
        <v>0</v>
      </c>
      <c r="D122" s="186">
        <v>0</v>
      </c>
      <c r="E122" s="186">
        <v>0</v>
      </c>
      <c r="F122" s="186">
        <v>0</v>
      </c>
      <c r="G122" s="185">
        <v>0</v>
      </c>
      <c r="H122" s="186">
        <v>0</v>
      </c>
      <c r="I122" s="186">
        <v>0</v>
      </c>
      <c r="J122" s="186">
        <v>0</v>
      </c>
    </row>
    <row r="123" spans="2:10" s="165" customFormat="1" x14ac:dyDescent="0.3">
      <c r="B123" s="297" t="s">
        <v>184</v>
      </c>
      <c r="C123" s="185">
        <v>0</v>
      </c>
      <c r="D123" s="186">
        <v>0</v>
      </c>
      <c r="E123" s="186">
        <v>0</v>
      </c>
      <c r="F123" s="186">
        <v>0</v>
      </c>
      <c r="G123" s="185">
        <v>0</v>
      </c>
      <c r="H123" s="186">
        <v>0</v>
      </c>
      <c r="I123" s="186">
        <v>0</v>
      </c>
      <c r="J123" s="186">
        <v>0</v>
      </c>
    </row>
    <row r="124" spans="2:10" s="165" customFormat="1" x14ac:dyDescent="0.3">
      <c r="B124" s="297" t="s">
        <v>186</v>
      </c>
      <c r="C124" s="185">
        <v>0</v>
      </c>
      <c r="D124" s="186">
        <v>0</v>
      </c>
      <c r="E124" s="186">
        <v>0</v>
      </c>
      <c r="F124" s="186">
        <v>0</v>
      </c>
      <c r="G124" s="185">
        <v>0</v>
      </c>
      <c r="H124" s="186">
        <v>0</v>
      </c>
      <c r="I124" s="186">
        <v>0</v>
      </c>
      <c r="J124" s="186">
        <v>0</v>
      </c>
    </row>
    <row r="125" spans="2:10" s="165" customFormat="1" x14ac:dyDescent="0.3">
      <c r="B125" s="297" t="s">
        <v>207</v>
      </c>
      <c r="C125" s="185">
        <f>-C134</f>
        <v>0</v>
      </c>
      <c r="D125" s="186">
        <v>0</v>
      </c>
      <c r="E125" s="186">
        <v>0</v>
      </c>
      <c r="F125" s="186">
        <v>0</v>
      </c>
      <c r="G125" s="185">
        <f>-G134</f>
        <v>0</v>
      </c>
      <c r="H125" s="186">
        <v>0</v>
      </c>
      <c r="I125" s="186">
        <v>0</v>
      </c>
      <c r="J125" s="186">
        <v>0</v>
      </c>
    </row>
    <row r="126" spans="2:10" s="165" customFormat="1" x14ac:dyDescent="0.3">
      <c r="B126" s="297" t="s">
        <v>208</v>
      </c>
      <c r="C126" s="185">
        <v>0</v>
      </c>
      <c r="D126" s="186">
        <v>0</v>
      </c>
      <c r="E126" s="186">
        <v>0</v>
      </c>
      <c r="F126" s="186">
        <v>0</v>
      </c>
      <c r="G126" s="185">
        <v>0</v>
      </c>
      <c r="H126" s="186">
        <v>0</v>
      </c>
      <c r="I126" s="186">
        <v>0</v>
      </c>
      <c r="J126" s="186">
        <v>0</v>
      </c>
    </row>
    <row r="127" spans="2:10" s="165" customFormat="1" x14ac:dyDescent="0.3">
      <c r="B127" s="297" t="s">
        <v>188</v>
      </c>
      <c r="C127" s="185">
        <v>0</v>
      </c>
      <c r="D127" s="186">
        <v>0</v>
      </c>
      <c r="E127" s="186">
        <v>0</v>
      </c>
      <c r="F127" s="186">
        <v>0</v>
      </c>
      <c r="G127" s="185">
        <v>0</v>
      </c>
      <c r="H127" s="186">
        <v>0</v>
      </c>
      <c r="I127" s="186">
        <v>0</v>
      </c>
      <c r="J127" s="186">
        <v>0</v>
      </c>
    </row>
    <row r="128" spans="2:10" s="165" customFormat="1" x14ac:dyDescent="0.3">
      <c r="B128" s="297" t="s">
        <v>209</v>
      </c>
      <c r="C128" s="185">
        <v>0</v>
      </c>
      <c r="D128" s="186">
        <v>0</v>
      </c>
      <c r="E128" s="186">
        <v>0</v>
      </c>
      <c r="F128" s="186">
        <v>0</v>
      </c>
      <c r="G128" s="185">
        <v>0</v>
      </c>
      <c r="H128" s="186">
        <v>0</v>
      </c>
      <c r="I128" s="186">
        <v>0</v>
      </c>
      <c r="J128" s="186">
        <v>0</v>
      </c>
    </row>
    <row r="129" spans="2:10" s="165" customFormat="1" x14ac:dyDescent="0.3">
      <c r="B129" s="297" t="s">
        <v>166</v>
      </c>
      <c r="C129" s="185">
        <v>0</v>
      </c>
      <c r="D129" s="186">
        <v>0</v>
      </c>
      <c r="E129" s="186">
        <v>0</v>
      </c>
      <c r="F129" s="186">
        <v>0</v>
      </c>
      <c r="G129" s="185">
        <v>0</v>
      </c>
      <c r="H129" s="186">
        <v>0</v>
      </c>
      <c r="I129" s="186">
        <v>0</v>
      </c>
      <c r="J129" s="186">
        <v>0</v>
      </c>
    </row>
    <row r="130" spans="2:10" s="165" customFormat="1" x14ac:dyDescent="0.3">
      <c r="B130" s="297" t="s">
        <v>170</v>
      </c>
      <c r="C130" s="185">
        <v>0</v>
      </c>
      <c r="D130" s="186">
        <v>0</v>
      </c>
      <c r="E130" s="186">
        <v>0</v>
      </c>
      <c r="F130" s="186">
        <v>0</v>
      </c>
      <c r="G130" s="185">
        <v>0</v>
      </c>
      <c r="H130" s="186">
        <v>0</v>
      </c>
      <c r="I130" s="186">
        <v>0</v>
      </c>
      <c r="J130" s="186">
        <v>0</v>
      </c>
    </row>
    <row r="131" spans="2:10" s="165" customFormat="1" x14ac:dyDescent="0.3">
      <c r="B131" s="297" t="s">
        <v>171</v>
      </c>
      <c r="C131" s="185">
        <v>0</v>
      </c>
      <c r="D131" s="186">
        <v>0</v>
      </c>
      <c r="E131" s="186">
        <v>0</v>
      </c>
      <c r="F131" s="186">
        <v>0</v>
      </c>
      <c r="G131" s="185">
        <v>0</v>
      </c>
      <c r="H131" s="186">
        <v>0</v>
      </c>
      <c r="I131" s="186">
        <v>0</v>
      </c>
      <c r="J131" s="186">
        <v>0</v>
      </c>
    </row>
    <row r="132" spans="2:10" s="165" customFormat="1" x14ac:dyDescent="0.3">
      <c r="B132" s="297" t="s">
        <v>173</v>
      </c>
      <c r="C132" s="185">
        <v>0</v>
      </c>
      <c r="D132" s="186">
        <v>0</v>
      </c>
      <c r="E132" s="186">
        <v>0</v>
      </c>
      <c r="F132" s="186">
        <v>0</v>
      </c>
      <c r="G132" s="185">
        <v>0</v>
      </c>
      <c r="H132" s="186">
        <v>0</v>
      </c>
      <c r="I132" s="186">
        <v>0</v>
      </c>
      <c r="J132" s="186">
        <v>0</v>
      </c>
    </row>
    <row r="133" spans="2:10" s="165" customFormat="1" x14ac:dyDescent="0.3">
      <c r="B133" s="297" t="s">
        <v>174</v>
      </c>
      <c r="C133" s="185">
        <v>0</v>
      </c>
      <c r="D133" s="186">
        <v>0</v>
      </c>
      <c r="E133" s="186">
        <v>0</v>
      </c>
      <c r="F133" s="186">
        <v>0</v>
      </c>
      <c r="G133" s="185">
        <v>0</v>
      </c>
      <c r="H133" s="186">
        <v>0</v>
      </c>
      <c r="I133" s="186">
        <v>0</v>
      </c>
      <c r="J133" s="186">
        <v>0</v>
      </c>
    </row>
    <row r="134" spans="2:10" s="165" customFormat="1" x14ac:dyDescent="0.3">
      <c r="B134" s="297" t="s">
        <v>177</v>
      </c>
      <c r="C134" s="185">
        <f>-C143</f>
        <v>0</v>
      </c>
      <c r="D134" s="186">
        <v>0</v>
      </c>
      <c r="E134" s="186">
        <v>0</v>
      </c>
      <c r="F134" s="186">
        <v>0</v>
      </c>
      <c r="G134" s="185">
        <f>-G143</f>
        <v>0</v>
      </c>
      <c r="H134" s="186">
        <v>0</v>
      </c>
      <c r="I134" s="186">
        <v>0</v>
      </c>
      <c r="J134" s="186">
        <v>0</v>
      </c>
    </row>
    <row r="135" spans="2:10" s="165" customFormat="1" x14ac:dyDescent="0.3">
      <c r="B135" s="297" t="s">
        <v>178</v>
      </c>
      <c r="C135" s="185">
        <v>0</v>
      </c>
      <c r="D135" s="186">
        <v>0</v>
      </c>
      <c r="E135" s="186">
        <v>0</v>
      </c>
      <c r="F135" s="186">
        <v>0</v>
      </c>
      <c r="G135" s="185">
        <v>0</v>
      </c>
      <c r="H135" s="186">
        <v>0</v>
      </c>
      <c r="I135" s="186">
        <v>0</v>
      </c>
      <c r="J135" s="186">
        <v>0</v>
      </c>
    </row>
    <row r="136" spans="2:10" s="165" customFormat="1" x14ac:dyDescent="0.3">
      <c r="B136" s="297" t="s">
        <v>180</v>
      </c>
      <c r="C136" s="185">
        <v>0</v>
      </c>
      <c r="D136" s="186">
        <v>0</v>
      </c>
      <c r="E136" s="186">
        <v>0</v>
      </c>
      <c r="F136" s="186">
        <v>0</v>
      </c>
      <c r="G136" s="185">
        <v>0</v>
      </c>
      <c r="H136" s="186">
        <v>0</v>
      </c>
      <c r="I136" s="186">
        <v>0</v>
      </c>
      <c r="J136" s="186">
        <v>0</v>
      </c>
    </row>
    <row r="137" spans="2:10" s="165" customFormat="1" x14ac:dyDescent="0.3">
      <c r="B137" s="297" t="s">
        <v>212</v>
      </c>
      <c r="C137" s="185">
        <v>0</v>
      </c>
      <c r="D137" s="186">
        <v>0</v>
      </c>
      <c r="E137" s="186">
        <v>0</v>
      </c>
      <c r="F137" s="186">
        <v>0</v>
      </c>
      <c r="G137" s="185">
        <v>0</v>
      </c>
      <c r="H137" s="186">
        <v>0</v>
      </c>
      <c r="I137" s="186">
        <v>0</v>
      </c>
      <c r="J137" s="186">
        <v>0</v>
      </c>
    </row>
    <row r="138" spans="2:10" s="165" customFormat="1" x14ac:dyDescent="0.3">
      <c r="B138" s="297" t="s">
        <v>211</v>
      </c>
      <c r="C138" s="185">
        <v>0</v>
      </c>
      <c r="D138" s="186">
        <v>0</v>
      </c>
      <c r="E138" s="186">
        <v>0</v>
      </c>
      <c r="F138" s="186">
        <v>0</v>
      </c>
      <c r="G138" s="185">
        <v>0</v>
      </c>
      <c r="H138" s="186">
        <v>0</v>
      </c>
      <c r="I138" s="186">
        <v>0</v>
      </c>
      <c r="J138" s="186">
        <v>0</v>
      </c>
    </row>
    <row r="139" spans="2:10" s="165" customFormat="1" x14ac:dyDescent="0.3">
      <c r="B139" s="297" t="s">
        <v>181</v>
      </c>
      <c r="C139" s="185">
        <v>0</v>
      </c>
      <c r="D139" s="186">
        <v>0</v>
      </c>
      <c r="E139" s="186">
        <v>0</v>
      </c>
      <c r="F139" s="186">
        <v>0</v>
      </c>
      <c r="G139" s="185">
        <v>0</v>
      </c>
      <c r="H139" s="186">
        <v>0</v>
      </c>
      <c r="I139" s="186">
        <v>0</v>
      </c>
      <c r="J139" s="186">
        <v>0</v>
      </c>
    </row>
    <row r="140" spans="2:10" s="165" customFormat="1" x14ac:dyDescent="0.3">
      <c r="B140" s="297" t="s">
        <v>182</v>
      </c>
      <c r="C140" s="185">
        <f>-C151</f>
        <v>0</v>
      </c>
      <c r="D140" s="186">
        <v>0</v>
      </c>
      <c r="E140" s="186">
        <v>0</v>
      </c>
      <c r="F140" s="186">
        <v>0</v>
      </c>
      <c r="G140" s="185">
        <f>-G151</f>
        <v>0</v>
      </c>
      <c r="H140" s="186">
        <v>0</v>
      </c>
      <c r="I140" s="186">
        <v>0</v>
      </c>
      <c r="J140" s="186">
        <v>0</v>
      </c>
    </row>
    <row r="141" spans="2:10" s="165" customFormat="1" x14ac:dyDescent="0.3">
      <c r="B141" s="297" t="s">
        <v>183</v>
      </c>
      <c r="C141" s="185">
        <v>0</v>
      </c>
      <c r="D141" s="186">
        <v>0</v>
      </c>
      <c r="E141" s="186">
        <v>0</v>
      </c>
      <c r="F141" s="186">
        <v>0</v>
      </c>
      <c r="G141" s="185">
        <v>0</v>
      </c>
      <c r="H141" s="186">
        <v>0</v>
      </c>
      <c r="I141" s="186">
        <v>0</v>
      </c>
      <c r="J141" s="186">
        <v>0</v>
      </c>
    </row>
    <row r="142" spans="2:10" s="165" customFormat="1" x14ac:dyDescent="0.3">
      <c r="B142" s="297" t="s">
        <v>210</v>
      </c>
      <c r="C142" s="185">
        <v>0</v>
      </c>
      <c r="D142" s="186">
        <v>0</v>
      </c>
      <c r="E142" s="186">
        <v>0</v>
      </c>
      <c r="F142" s="186">
        <v>0</v>
      </c>
      <c r="G142" s="185">
        <v>0</v>
      </c>
      <c r="H142" s="186">
        <v>0</v>
      </c>
      <c r="I142" s="186">
        <v>0</v>
      </c>
      <c r="J142" s="186">
        <v>0</v>
      </c>
    </row>
    <row r="143" spans="2:10" s="165" customFormat="1" x14ac:dyDescent="0.3">
      <c r="B143" s="297" t="s">
        <v>185</v>
      </c>
      <c r="C143" s="185">
        <v>0</v>
      </c>
      <c r="D143" s="186">
        <v>0</v>
      </c>
      <c r="E143" s="186">
        <v>0</v>
      </c>
      <c r="F143" s="186">
        <v>0</v>
      </c>
      <c r="G143" s="185">
        <v>0</v>
      </c>
      <c r="H143" s="186">
        <v>0</v>
      </c>
      <c r="I143" s="186">
        <v>0</v>
      </c>
      <c r="J143" s="186">
        <v>0</v>
      </c>
    </row>
    <row r="144" spans="2:10" s="165" customFormat="1" x14ac:dyDescent="0.3">
      <c r="B144" s="297" t="s">
        <v>187</v>
      </c>
      <c r="C144" s="185">
        <v>0</v>
      </c>
      <c r="D144" s="186">
        <v>0</v>
      </c>
      <c r="E144" s="186">
        <v>0</v>
      </c>
      <c r="F144" s="186">
        <v>0</v>
      </c>
      <c r="G144" s="185">
        <v>0</v>
      </c>
      <c r="H144" s="186">
        <v>0</v>
      </c>
      <c r="I144" s="186">
        <v>0</v>
      </c>
      <c r="J144" s="186">
        <v>0</v>
      </c>
    </row>
    <row r="145" spans="2:10" s="165" customFormat="1" x14ac:dyDescent="0.3">
      <c r="B145" s="297" t="s">
        <v>213</v>
      </c>
      <c r="C145" s="185">
        <v>0</v>
      </c>
      <c r="D145" s="186">
        <v>0</v>
      </c>
      <c r="E145" s="186">
        <v>0</v>
      </c>
      <c r="F145" s="186">
        <v>0</v>
      </c>
      <c r="G145" s="185">
        <v>0</v>
      </c>
      <c r="H145" s="186">
        <v>0</v>
      </c>
      <c r="I145" s="186">
        <v>0</v>
      </c>
      <c r="J145" s="186">
        <v>0</v>
      </c>
    </row>
    <row r="146" spans="2:10" s="165" customFormat="1" x14ac:dyDescent="0.3">
      <c r="B146" s="297" t="s">
        <v>214</v>
      </c>
      <c r="C146" s="185">
        <v>0</v>
      </c>
      <c r="D146" s="186">
        <v>0</v>
      </c>
      <c r="E146" s="186">
        <v>0</v>
      </c>
      <c r="F146" s="186">
        <v>0</v>
      </c>
      <c r="G146" s="185">
        <v>0</v>
      </c>
      <c r="H146" s="186">
        <v>0</v>
      </c>
      <c r="I146" s="186">
        <v>0</v>
      </c>
      <c r="J146" s="186">
        <v>0</v>
      </c>
    </row>
    <row r="147" spans="2:10" s="165" customFormat="1" x14ac:dyDescent="0.3">
      <c r="B147" s="297" t="s">
        <v>215</v>
      </c>
      <c r="C147" s="185">
        <v>0</v>
      </c>
      <c r="D147" s="186">
        <v>0</v>
      </c>
      <c r="E147" s="186">
        <v>0</v>
      </c>
      <c r="F147" s="186">
        <v>0</v>
      </c>
      <c r="G147" s="185">
        <v>0</v>
      </c>
      <c r="H147" s="186">
        <v>0</v>
      </c>
      <c r="I147" s="186">
        <v>0</v>
      </c>
      <c r="J147" s="186">
        <v>0</v>
      </c>
    </row>
    <row r="148" spans="2:10" s="165" customFormat="1" x14ac:dyDescent="0.3">
      <c r="B148" s="297" t="s">
        <v>206</v>
      </c>
      <c r="C148" s="185">
        <v>0</v>
      </c>
      <c r="D148" s="186">
        <v>0</v>
      </c>
      <c r="E148" s="186">
        <v>0</v>
      </c>
      <c r="F148" s="186">
        <v>0</v>
      </c>
      <c r="G148" s="185">
        <v>0</v>
      </c>
      <c r="H148" s="186">
        <v>0</v>
      </c>
      <c r="I148" s="186">
        <v>0</v>
      </c>
      <c r="J148" s="186">
        <v>0</v>
      </c>
    </row>
    <row r="149" spans="2:10" s="165" customFormat="1" x14ac:dyDescent="0.3">
      <c r="B149" s="294"/>
      <c r="C149" s="295"/>
      <c r="D149" s="296"/>
      <c r="E149" s="296"/>
      <c r="F149" s="296"/>
      <c r="G149" s="295"/>
      <c r="H149" s="296"/>
      <c r="I149" s="296"/>
      <c r="J149" s="296"/>
    </row>
    <row r="150" spans="2:10" s="165" customFormat="1" x14ac:dyDescent="0.3">
      <c r="B150" s="294"/>
      <c r="C150" s="295"/>
      <c r="D150" s="296"/>
      <c r="E150" s="296"/>
      <c r="F150" s="296"/>
      <c r="G150" s="295"/>
      <c r="H150" s="296"/>
      <c r="I150" s="296"/>
      <c r="J150" s="296"/>
    </row>
    <row r="151" spans="2:10" s="165" customFormat="1" x14ac:dyDescent="0.3">
      <c r="B151" s="167" t="s">
        <v>93</v>
      </c>
      <c r="C151" s="167"/>
      <c r="D151" s="167"/>
      <c r="E151" s="167"/>
      <c r="F151" s="167"/>
      <c r="G151" s="167"/>
    </row>
    <row r="152" spans="2:10" s="165" customFormat="1" x14ac:dyDescent="0.3">
      <c r="B152" s="167"/>
      <c r="C152" s="167"/>
      <c r="D152" s="167"/>
      <c r="E152" s="167"/>
      <c r="F152" s="167"/>
      <c r="G152" s="167"/>
    </row>
    <row r="153" spans="2:10" s="165" customFormat="1" ht="15.6" x14ac:dyDescent="0.3">
      <c r="B153" s="167" t="s">
        <v>96</v>
      </c>
      <c r="C153" s="167"/>
      <c r="D153" s="167"/>
      <c r="E153" s="167"/>
      <c r="F153" s="167"/>
      <c r="G153" s="167"/>
    </row>
    <row r="154" spans="2:10" s="165" customFormat="1" x14ac:dyDescent="0.3">
      <c r="B154" s="167"/>
      <c r="C154" s="167"/>
      <c r="D154" s="167"/>
      <c r="E154" s="167"/>
      <c r="F154" s="167"/>
      <c r="G154" s="167"/>
    </row>
    <row r="155" spans="2:10" s="165" customFormat="1" x14ac:dyDescent="0.3">
      <c r="B155" s="167" t="s">
        <v>94</v>
      </c>
      <c r="C155" s="167"/>
      <c r="D155" s="167"/>
      <c r="E155" s="167"/>
      <c r="F155" s="167"/>
      <c r="G155" s="167"/>
    </row>
    <row r="156" spans="2:10" s="165" customFormat="1" x14ac:dyDescent="0.3">
      <c r="B156" s="167"/>
      <c r="C156" s="167"/>
      <c r="D156" s="167"/>
      <c r="E156" s="167"/>
      <c r="F156" s="167"/>
      <c r="G156" s="167"/>
    </row>
    <row r="157" spans="2:10" s="165" customFormat="1" x14ac:dyDescent="0.3">
      <c r="B157" s="168" t="s">
        <v>95</v>
      </c>
      <c r="C157" s="167"/>
      <c r="D157" s="167"/>
      <c r="E157" s="167"/>
      <c r="F157" s="167"/>
      <c r="G157" s="167"/>
    </row>
    <row r="158" spans="2:10" s="165" customFormat="1" x14ac:dyDescent="0.3">
      <c r="B158" s="167"/>
      <c r="C158" s="166"/>
      <c r="D158" s="166"/>
      <c r="E158" s="166"/>
      <c r="F158" s="166"/>
      <c r="G158" s="167"/>
    </row>
    <row r="159" spans="2:10" s="165" customFormat="1" x14ac:dyDescent="0.3">
      <c r="B159" s="167"/>
      <c r="G159" s="166"/>
    </row>
    <row r="160" spans="2:10" s="165" customFormat="1" x14ac:dyDescent="0.3">
      <c r="B160" s="166"/>
    </row>
    <row r="161" s="165" customFormat="1" x14ac:dyDescent="0.3"/>
    <row r="162" s="165" customFormat="1" x14ac:dyDescent="0.3"/>
    <row r="163" s="165" customFormat="1" x14ac:dyDescent="0.3"/>
    <row r="164" s="165" customFormat="1" x14ac:dyDescent="0.3"/>
    <row r="165" s="165" customFormat="1" x14ac:dyDescent="0.3"/>
    <row r="166" s="165" customFormat="1" x14ac:dyDescent="0.3"/>
    <row r="167" s="165" customFormat="1" x14ac:dyDescent="0.3"/>
    <row r="168" s="165" customFormat="1" x14ac:dyDescent="0.3"/>
    <row r="169" s="165" customFormat="1" x14ac:dyDescent="0.3"/>
    <row r="170" s="165" customFormat="1" x14ac:dyDescent="0.3"/>
    <row r="171" s="165" customFormat="1" x14ac:dyDescent="0.3"/>
    <row r="172" s="165" customFormat="1" x14ac:dyDescent="0.3"/>
    <row r="173" s="165" customFormat="1" x14ac:dyDescent="0.3"/>
    <row r="174" s="165" customFormat="1" x14ac:dyDescent="0.3"/>
    <row r="175" s="165" customFormat="1" x14ac:dyDescent="0.3"/>
    <row r="176" s="165" customFormat="1" x14ac:dyDescent="0.3"/>
    <row r="177" s="165" customFormat="1" x14ac:dyDescent="0.3"/>
    <row r="178" s="165" customFormat="1" x14ac:dyDescent="0.3"/>
    <row r="179" s="165" customFormat="1" x14ac:dyDescent="0.3"/>
    <row r="180" s="165" customFormat="1" x14ac:dyDescent="0.3"/>
    <row r="181" s="165" customFormat="1" x14ac:dyDescent="0.3"/>
    <row r="182" s="165" customFormat="1" x14ac:dyDescent="0.3"/>
    <row r="183" s="165" customFormat="1" x14ac:dyDescent="0.3"/>
    <row r="184" s="165" customFormat="1" x14ac:dyDescent="0.3"/>
    <row r="185" s="165" customFormat="1" x14ac:dyDescent="0.3"/>
    <row r="186" s="165" customFormat="1" x14ac:dyDescent="0.3"/>
    <row r="187" s="165" customFormat="1" x14ac:dyDescent="0.3"/>
    <row r="188" s="165" customFormat="1" x14ac:dyDescent="0.3"/>
    <row r="189" s="165" customFormat="1" x14ac:dyDescent="0.3"/>
    <row r="190" s="165" customFormat="1" x14ac:dyDescent="0.3"/>
    <row r="191" s="165" customFormat="1" x14ac:dyDescent="0.3"/>
    <row r="192" s="165" customFormat="1" x14ac:dyDescent="0.3"/>
    <row r="193" s="165" customFormat="1" x14ac:dyDescent="0.3"/>
    <row r="194" s="165" customFormat="1" x14ac:dyDescent="0.3"/>
    <row r="195" s="165" customFormat="1" x14ac:dyDescent="0.3"/>
    <row r="196" s="165" customFormat="1" x14ac:dyDescent="0.3"/>
    <row r="197" s="165" customFormat="1" x14ac:dyDescent="0.3"/>
    <row r="198" s="165" customFormat="1" x14ac:dyDescent="0.3"/>
    <row r="199" s="165" customFormat="1" x14ac:dyDescent="0.3"/>
    <row r="200" s="165" customFormat="1" x14ac:dyDescent="0.3"/>
    <row r="201" s="165" customFormat="1" x14ac:dyDescent="0.3"/>
    <row r="202" s="165" customFormat="1" x14ac:dyDescent="0.3"/>
    <row r="203" s="165" customFormat="1" x14ac:dyDescent="0.3"/>
    <row r="204" s="165" customFormat="1" x14ac:dyDescent="0.3"/>
    <row r="205" s="165" customFormat="1" x14ac:dyDescent="0.3"/>
    <row r="206" s="165" customFormat="1" x14ac:dyDescent="0.3"/>
    <row r="207" s="165" customFormat="1" x14ac:dyDescent="0.3"/>
    <row r="208" s="165" customFormat="1" x14ac:dyDescent="0.3"/>
    <row r="209" s="165" customFormat="1" x14ac:dyDescent="0.3"/>
    <row r="210" s="165" customFormat="1" x14ac:dyDescent="0.3"/>
    <row r="211" s="165" customFormat="1" x14ac:dyDescent="0.3"/>
    <row r="212" s="165" customFormat="1" x14ac:dyDescent="0.3"/>
    <row r="213" s="165" customFormat="1" x14ac:dyDescent="0.3"/>
    <row r="214" s="165" customFormat="1" x14ac:dyDescent="0.3"/>
    <row r="215" s="165" customFormat="1" x14ac:dyDescent="0.3"/>
    <row r="216" s="165" customFormat="1" x14ac:dyDescent="0.3"/>
    <row r="217" s="165" customFormat="1" x14ac:dyDescent="0.3"/>
    <row r="218" s="165" customFormat="1" x14ac:dyDescent="0.3"/>
    <row r="219" s="165" customFormat="1" x14ac:dyDescent="0.3"/>
    <row r="220" s="165" customFormat="1" x14ac:dyDescent="0.3"/>
    <row r="221" s="165" customFormat="1" x14ac:dyDescent="0.3"/>
    <row r="222" s="165" customFormat="1" x14ac:dyDescent="0.3"/>
    <row r="223" s="165" customFormat="1" x14ac:dyDescent="0.3"/>
    <row r="224" s="165" customFormat="1" x14ac:dyDescent="0.3"/>
    <row r="225" s="165" customFormat="1" x14ac:dyDescent="0.3"/>
    <row r="226" s="165" customFormat="1" x14ac:dyDescent="0.3"/>
    <row r="227" s="165" customFormat="1" x14ac:dyDescent="0.3"/>
    <row r="228" s="165" customFormat="1" x14ac:dyDescent="0.3"/>
    <row r="229" s="165" customFormat="1" x14ac:dyDescent="0.3"/>
    <row r="230" s="165" customFormat="1" x14ac:dyDescent="0.3"/>
    <row r="231" s="165" customFormat="1" x14ac:dyDescent="0.3"/>
    <row r="232" s="165" customFormat="1" x14ac:dyDescent="0.3"/>
    <row r="233" s="165" customFormat="1" x14ac:dyDescent="0.3"/>
    <row r="234" s="165" customFormat="1" x14ac:dyDescent="0.3"/>
    <row r="235" s="165" customFormat="1" x14ac:dyDescent="0.3"/>
    <row r="236" s="165" customFormat="1" x14ac:dyDescent="0.3"/>
    <row r="237" s="165" customFormat="1" x14ac:dyDescent="0.3"/>
    <row r="238" s="165" customFormat="1" x14ac:dyDescent="0.3"/>
    <row r="239" s="165" customFormat="1" x14ac:dyDescent="0.3"/>
    <row r="240" s="165" customFormat="1" x14ac:dyDescent="0.3"/>
    <row r="241" s="165" customFormat="1" x14ac:dyDescent="0.3"/>
    <row r="242" s="165" customFormat="1" x14ac:dyDescent="0.3"/>
    <row r="243" s="165" customFormat="1" x14ac:dyDescent="0.3"/>
    <row r="244" s="165" customFormat="1" x14ac:dyDescent="0.3"/>
    <row r="245" s="165" customFormat="1" x14ac:dyDescent="0.3"/>
    <row r="246" s="165" customFormat="1" x14ac:dyDescent="0.3"/>
    <row r="247" s="165" customFormat="1" x14ac:dyDescent="0.3"/>
    <row r="248" s="165" customFormat="1" x14ac:dyDescent="0.3"/>
    <row r="249" s="165" customFormat="1" x14ac:dyDescent="0.3"/>
    <row r="250" s="165" customFormat="1" x14ac:dyDescent="0.3"/>
    <row r="251" s="165" customFormat="1" x14ac:dyDescent="0.3"/>
    <row r="252" s="165" customFormat="1" x14ac:dyDescent="0.3"/>
    <row r="253" s="165" customFormat="1" x14ac:dyDescent="0.3"/>
    <row r="254" s="165" customFormat="1" x14ac:dyDescent="0.3"/>
    <row r="255" s="165" customFormat="1" x14ac:dyDescent="0.3"/>
    <row r="256" s="165" customFormat="1" x14ac:dyDescent="0.3"/>
    <row r="257" s="165" customFormat="1" x14ac:dyDescent="0.3"/>
    <row r="258" s="165" customFormat="1" x14ac:dyDescent="0.3"/>
    <row r="259" s="165" customFormat="1" x14ac:dyDescent="0.3"/>
    <row r="260" s="165" customFormat="1" x14ac:dyDescent="0.3"/>
    <row r="261" s="165" customFormat="1" x14ac:dyDescent="0.3"/>
    <row r="262" s="165" customFormat="1" x14ac:dyDescent="0.3"/>
    <row r="263" s="165" customFormat="1" x14ac:dyDescent="0.3"/>
    <row r="264" s="165" customFormat="1" x14ac:dyDescent="0.3"/>
    <row r="265" s="165" customFormat="1" x14ac:dyDescent="0.3"/>
    <row r="266" s="165" customFormat="1" x14ac:dyDescent="0.3"/>
    <row r="267" s="165" customFormat="1" x14ac:dyDescent="0.3"/>
    <row r="268" s="165" customFormat="1" x14ac:dyDescent="0.3"/>
    <row r="269" s="165" customFormat="1" x14ac:dyDescent="0.3"/>
    <row r="270" s="165" customFormat="1" x14ac:dyDescent="0.3"/>
    <row r="271" s="165" customFormat="1" x14ac:dyDescent="0.3"/>
    <row r="272" s="165" customFormat="1" x14ac:dyDescent="0.3"/>
    <row r="273" s="165" customFormat="1" x14ac:dyDescent="0.3"/>
    <row r="274" s="165" customFormat="1" x14ac:dyDescent="0.3"/>
    <row r="275" s="165" customFormat="1" x14ac:dyDescent="0.3"/>
    <row r="276" s="165" customFormat="1" x14ac:dyDescent="0.3"/>
    <row r="277" s="165" customFormat="1" x14ac:dyDescent="0.3"/>
    <row r="278" s="165" customFormat="1" x14ac:dyDescent="0.3"/>
    <row r="279" s="165" customFormat="1" x14ac:dyDescent="0.3"/>
    <row r="280" s="165" customFormat="1" x14ac:dyDescent="0.3"/>
    <row r="281" s="165" customFormat="1" x14ac:dyDescent="0.3"/>
    <row r="282" s="165" customFormat="1" x14ac:dyDescent="0.3"/>
    <row r="283" s="165" customFormat="1" x14ac:dyDescent="0.3"/>
    <row r="284" s="165" customFormat="1" x14ac:dyDescent="0.3"/>
    <row r="285" s="165" customFormat="1" x14ac:dyDescent="0.3"/>
    <row r="286" s="165" customFormat="1" x14ac:dyDescent="0.3"/>
    <row r="287" s="165" customFormat="1" x14ac:dyDescent="0.3"/>
    <row r="288" s="165" customFormat="1" x14ac:dyDescent="0.3"/>
    <row r="289" spans="2:9" s="165" customFormat="1" x14ac:dyDescent="0.3"/>
    <row r="290" spans="2:9" s="165" customFormat="1" x14ac:dyDescent="0.3"/>
    <row r="291" spans="2:9" s="165" customFormat="1" x14ac:dyDescent="0.3"/>
    <row r="292" spans="2:9" s="165" customFormat="1" x14ac:dyDescent="0.3"/>
    <row r="293" spans="2:9" s="165" customFormat="1" x14ac:dyDescent="0.3"/>
    <row r="294" spans="2:9" s="165" customFormat="1" x14ac:dyDescent="0.3"/>
    <row r="295" spans="2:9" s="165" customFormat="1" x14ac:dyDescent="0.3"/>
    <row r="296" spans="2:9" s="165" customFormat="1" x14ac:dyDescent="0.3"/>
    <row r="297" spans="2:9" s="165" customFormat="1" x14ac:dyDescent="0.3"/>
    <row r="298" spans="2:9" s="165" customFormat="1" x14ac:dyDescent="0.3"/>
    <row r="299" spans="2:9" s="165" customFormat="1" x14ac:dyDescent="0.3"/>
    <row r="300" spans="2:9" s="165" customFormat="1" x14ac:dyDescent="0.3"/>
    <row r="301" spans="2:9" s="165" customFormat="1" x14ac:dyDescent="0.3">
      <c r="C301" s="166"/>
      <c r="D301" s="166"/>
      <c r="E301" s="166"/>
      <c r="F301" s="166"/>
    </row>
    <row r="302" spans="2:9" s="165" customFormat="1" x14ac:dyDescent="0.3">
      <c r="C302" s="166"/>
      <c r="D302" s="166"/>
      <c r="E302" s="166"/>
      <c r="F302" s="166"/>
      <c r="G302" s="166"/>
      <c r="H302" s="166"/>
      <c r="I302" s="166"/>
    </row>
    <row r="303" spans="2:9" s="165" customFormat="1" x14ac:dyDescent="0.3">
      <c r="B303" s="166"/>
      <c r="C303" s="166"/>
      <c r="D303" s="166"/>
      <c r="E303" s="166"/>
      <c r="F303" s="166"/>
      <c r="G303" s="166"/>
      <c r="H303" s="166"/>
      <c r="I303" s="166"/>
    </row>
    <row r="304" spans="2:9" s="165" customFormat="1" x14ac:dyDescent="0.3">
      <c r="B304" s="166"/>
      <c r="C304" s="166"/>
      <c r="D304" s="166"/>
      <c r="E304" s="166"/>
      <c r="F304" s="166"/>
      <c r="G304" s="166"/>
      <c r="H304" s="166"/>
      <c r="I304" s="166"/>
    </row>
    <row r="305" spans="2:9" s="165" customFormat="1" x14ac:dyDescent="0.3">
      <c r="B305" s="166"/>
      <c r="C305" s="166"/>
      <c r="D305" s="166"/>
      <c r="E305" s="166"/>
      <c r="F305" s="166"/>
      <c r="G305" s="166"/>
      <c r="H305" s="166"/>
      <c r="I305" s="166"/>
    </row>
    <row r="306" spans="2:9" s="165" customFormat="1" x14ac:dyDescent="0.3">
      <c r="B306" s="166"/>
      <c r="C306" s="166"/>
      <c r="D306" s="166"/>
      <c r="E306" s="166"/>
      <c r="F306" s="166"/>
      <c r="G306" s="166"/>
      <c r="H306" s="166"/>
      <c r="I306" s="166"/>
    </row>
    <row r="307" spans="2:9" s="165" customFormat="1" x14ac:dyDescent="0.3">
      <c r="B307" s="166"/>
      <c r="C307" s="166"/>
      <c r="D307" s="166"/>
      <c r="E307" s="166"/>
      <c r="F307" s="166"/>
      <c r="G307" s="166"/>
      <c r="H307" s="166"/>
      <c r="I307" s="166"/>
    </row>
    <row r="308" spans="2:9" s="165" customFormat="1" x14ac:dyDescent="0.3">
      <c r="B308" s="166"/>
      <c r="C308" s="166"/>
      <c r="D308" s="166"/>
      <c r="E308" s="166"/>
      <c r="F308" s="166"/>
      <c r="G308" s="166"/>
      <c r="H308" s="166"/>
      <c r="I308" s="166"/>
    </row>
    <row r="309" spans="2:9" s="165" customFormat="1" x14ac:dyDescent="0.3">
      <c r="B309" s="166"/>
      <c r="C309" s="166"/>
      <c r="D309" s="166"/>
      <c r="E309" s="166"/>
      <c r="F309" s="166"/>
      <c r="G309" s="166"/>
      <c r="H309" s="166"/>
      <c r="I309" s="166"/>
    </row>
    <row r="310" spans="2:9" s="165" customFormat="1" x14ac:dyDescent="0.3">
      <c r="B310" s="166"/>
      <c r="C310" s="166"/>
      <c r="D310" s="166"/>
      <c r="E310" s="166"/>
      <c r="F310" s="166"/>
      <c r="G310" s="166"/>
      <c r="H310" s="166"/>
      <c r="I310" s="166"/>
    </row>
    <row r="311" spans="2:9" s="165" customFormat="1" x14ac:dyDescent="0.3">
      <c r="B311" s="166"/>
      <c r="C311" s="166"/>
      <c r="D311" s="166"/>
      <c r="E311" s="166"/>
      <c r="F311" s="166"/>
      <c r="G311" s="166"/>
      <c r="H311" s="166"/>
      <c r="I311" s="166"/>
    </row>
    <row r="312" spans="2:9" s="165" customFormat="1" x14ac:dyDescent="0.3">
      <c r="B312" s="166"/>
      <c r="C312" s="166"/>
      <c r="D312" s="166"/>
      <c r="E312" s="166"/>
      <c r="F312" s="166"/>
      <c r="G312" s="166"/>
      <c r="H312" s="166"/>
      <c r="I312" s="166"/>
    </row>
    <row r="313" spans="2:9" s="165" customFormat="1" x14ac:dyDescent="0.3">
      <c r="B313" s="166"/>
      <c r="C313" s="166"/>
      <c r="D313" s="166"/>
      <c r="E313" s="166"/>
      <c r="F313" s="166"/>
      <c r="G313" s="166"/>
      <c r="H313" s="166"/>
      <c r="I313" s="166"/>
    </row>
    <row r="314" spans="2:9" s="165" customFormat="1" x14ac:dyDescent="0.3">
      <c r="B314" s="166"/>
      <c r="C314" s="166"/>
      <c r="D314" s="166"/>
      <c r="E314" s="166"/>
      <c r="F314" s="166"/>
      <c r="G314" s="166"/>
      <c r="H314" s="166"/>
      <c r="I314" s="166"/>
    </row>
    <row r="315" spans="2:9" s="165" customFormat="1" x14ac:dyDescent="0.3">
      <c r="B315" s="166"/>
      <c r="C315" s="166"/>
      <c r="D315" s="166"/>
      <c r="E315" s="166"/>
      <c r="F315" s="166"/>
      <c r="G315" s="166"/>
      <c r="H315" s="166"/>
      <c r="I315" s="166"/>
    </row>
    <row r="316" spans="2:9" s="165" customFormat="1" x14ac:dyDescent="0.3">
      <c r="B316" s="166"/>
      <c r="C316" s="166"/>
      <c r="D316" s="166"/>
      <c r="E316" s="166"/>
      <c r="F316" s="166"/>
      <c r="G316" s="166"/>
      <c r="H316" s="166"/>
      <c r="I316" s="166"/>
    </row>
    <row r="317" spans="2:9" s="165" customFormat="1" x14ac:dyDescent="0.3">
      <c r="B317" s="166"/>
      <c r="C317" s="166"/>
      <c r="D317" s="166"/>
      <c r="E317" s="166"/>
      <c r="F317" s="166"/>
      <c r="G317" s="166"/>
      <c r="H317" s="166"/>
      <c r="I317" s="166"/>
    </row>
    <row r="318" spans="2:9" s="165" customFormat="1" x14ac:dyDescent="0.3">
      <c r="B318" s="166"/>
      <c r="C318" s="166"/>
      <c r="D318" s="166"/>
      <c r="E318" s="166"/>
      <c r="F318" s="166"/>
      <c r="G318" s="166"/>
      <c r="H318" s="166"/>
      <c r="I318" s="166"/>
    </row>
    <row r="319" spans="2:9" s="165" customFormat="1" x14ac:dyDescent="0.3">
      <c r="B319" s="166"/>
      <c r="C319" s="166"/>
      <c r="D319" s="166"/>
      <c r="E319" s="166"/>
      <c r="F319" s="166"/>
      <c r="G319" s="166"/>
      <c r="H319" s="166"/>
      <c r="I319" s="166"/>
    </row>
    <row r="320" spans="2:9" s="165" customFormat="1" x14ac:dyDescent="0.3">
      <c r="B320" s="166"/>
      <c r="C320" s="166"/>
      <c r="D320" s="166"/>
      <c r="E320" s="166"/>
      <c r="F320" s="166"/>
      <c r="G320" s="166"/>
      <c r="H320" s="166"/>
      <c r="I320" s="166"/>
    </row>
    <row r="321" spans="2:9" s="165" customFormat="1" x14ac:dyDescent="0.3">
      <c r="B321" s="166"/>
      <c r="C321" s="166"/>
      <c r="D321" s="166"/>
      <c r="E321" s="166"/>
      <c r="F321" s="166"/>
      <c r="G321" s="166"/>
      <c r="H321" s="166"/>
      <c r="I321" s="166"/>
    </row>
    <row r="322" spans="2:9" s="165" customFormat="1" x14ac:dyDescent="0.3">
      <c r="B322" s="166"/>
      <c r="C322" s="166"/>
      <c r="D322" s="166"/>
      <c r="E322" s="166"/>
      <c r="F322" s="166"/>
      <c r="G322" s="166"/>
      <c r="H322" s="166"/>
      <c r="I322" s="166"/>
    </row>
    <row r="323" spans="2:9" s="165" customFormat="1" x14ac:dyDescent="0.3">
      <c r="B323" s="166"/>
      <c r="C323" s="166"/>
      <c r="D323" s="166"/>
      <c r="E323" s="166"/>
      <c r="F323" s="166"/>
      <c r="G323" s="166"/>
      <c r="H323" s="166"/>
      <c r="I323" s="166"/>
    </row>
    <row r="324" spans="2:9" s="165" customFormat="1" x14ac:dyDescent="0.3">
      <c r="B324" s="166"/>
      <c r="C324" s="166"/>
      <c r="D324" s="166"/>
      <c r="E324" s="166"/>
      <c r="F324" s="166"/>
      <c r="G324" s="166"/>
      <c r="H324" s="166"/>
      <c r="I324" s="166"/>
    </row>
    <row r="325" spans="2:9" s="165" customFormat="1" x14ac:dyDescent="0.3">
      <c r="B325" s="166"/>
      <c r="C325" s="166"/>
      <c r="D325" s="166"/>
      <c r="E325" s="166"/>
      <c r="F325" s="166"/>
      <c r="G325" s="166"/>
      <c r="H325" s="166"/>
      <c r="I325" s="166"/>
    </row>
    <row r="326" spans="2:9" s="165" customFormat="1" x14ac:dyDescent="0.3">
      <c r="B326" s="166"/>
      <c r="C326" s="166"/>
      <c r="D326" s="166"/>
      <c r="E326" s="166"/>
      <c r="F326" s="166"/>
      <c r="G326" s="166"/>
      <c r="H326" s="166"/>
      <c r="I326" s="166"/>
    </row>
    <row r="327" spans="2:9" s="165" customFormat="1" x14ac:dyDescent="0.3">
      <c r="B327" s="166"/>
      <c r="C327" s="166"/>
      <c r="D327" s="166"/>
      <c r="E327" s="166"/>
      <c r="F327" s="166"/>
      <c r="G327" s="166"/>
      <c r="H327" s="166"/>
      <c r="I327" s="166"/>
    </row>
    <row r="328" spans="2:9" s="165" customFormat="1" x14ac:dyDescent="0.3">
      <c r="B328" s="166"/>
      <c r="C328" s="166"/>
      <c r="D328" s="166"/>
      <c r="E328" s="166"/>
      <c r="F328" s="166"/>
      <c r="G328" s="166"/>
      <c r="H328" s="166"/>
      <c r="I328" s="166"/>
    </row>
    <row r="329" spans="2:9" s="165" customFormat="1" x14ac:dyDescent="0.3">
      <c r="B329" s="166"/>
      <c r="C329" s="166"/>
      <c r="D329" s="166"/>
      <c r="E329" s="166"/>
      <c r="F329" s="166"/>
      <c r="G329" s="166"/>
      <c r="H329" s="166"/>
      <c r="I329" s="166"/>
    </row>
    <row r="330" spans="2:9" s="165" customFormat="1" x14ac:dyDescent="0.3">
      <c r="B330" s="166"/>
      <c r="C330" s="167"/>
      <c r="D330" s="167"/>
      <c r="E330" s="167"/>
      <c r="F330" s="167"/>
      <c r="G330" s="166"/>
      <c r="H330" s="166"/>
      <c r="I330" s="166"/>
    </row>
    <row r="331" spans="2:9" s="165" customFormat="1" x14ac:dyDescent="0.3">
      <c r="B331" s="166"/>
      <c r="C331" s="167"/>
      <c r="D331" s="167"/>
      <c r="E331" s="167"/>
      <c r="F331" s="167"/>
      <c r="G331" s="167"/>
      <c r="H331" s="167"/>
      <c r="I331" s="167"/>
    </row>
    <row r="332" spans="2:9" s="165" customFormat="1" x14ac:dyDescent="0.3">
      <c r="B332" s="167"/>
      <c r="C332" s="167"/>
      <c r="D332" s="167"/>
      <c r="E332" s="167"/>
      <c r="F332" s="167"/>
      <c r="G332" s="167"/>
      <c r="H332" s="167"/>
      <c r="I332" s="167"/>
    </row>
    <row r="333" spans="2:9" s="165" customFormat="1" x14ac:dyDescent="0.3">
      <c r="B333" s="167"/>
      <c r="C333" s="167"/>
      <c r="D333" s="167"/>
      <c r="E333" s="167"/>
      <c r="F333" s="167"/>
      <c r="G333" s="167"/>
      <c r="H333" s="167"/>
      <c r="I333" s="167"/>
    </row>
    <row r="334" spans="2:9" s="165" customFormat="1" x14ac:dyDescent="0.3">
      <c r="B334" s="167"/>
      <c r="C334" s="167"/>
      <c r="D334" s="167"/>
      <c r="E334" s="167"/>
      <c r="F334" s="167"/>
      <c r="G334" s="167"/>
      <c r="H334" s="167"/>
      <c r="I334" s="167"/>
    </row>
    <row r="335" spans="2:9" s="165" customFormat="1" x14ac:dyDescent="0.3">
      <c r="B335" s="167"/>
      <c r="C335" s="167"/>
      <c r="D335" s="167"/>
      <c r="E335" s="167"/>
      <c r="F335" s="167"/>
      <c r="G335" s="167"/>
      <c r="H335" s="167"/>
      <c r="I335" s="167"/>
    </row>
    <row r="336" spans="2:9" s="165" customFormat="1" x14ac:dyDescent="0.3">
      <c r="B336" s="167"/>
      <c r="C336" s="167"/>
      <c r="D336" s="167"/>
      <c r="E336" s="167"/>
      <c r="F336" s="167"/>
      <c r="G336" s="167"/>
      <c r="H336" s="167"/>
      <c r="I336" s="167"/>
    </row>
    <row r="337" spans="2:9" s="165" customFormat="1" x14ac:dyDescent="0.3">
      <c r="B337" s="167"/>
      <c r="C337" s="167"/>
      <c r="D337" s="167"/>
      <c r="E337" s="167"/>
      <c r="F337" s="167"/>
      <c r="G337" s="167"/>
      <c r="H337" s="167"/>
      <c r="I337" s="167"/>
    </row>
    <row r="338" spans="2:9" s="165" customFormat="1" x14ac:dyDescent="0.3">
      <c r="B338" s="167"/>
      <c r="C338" s="167"/>
      <c r="D338" s="167"/>
      <c r="E338" s="167"/>
      <c r="F338" s="167"/>
      <c r="G338" s="167"/>
      <c r="H338" s="167"/>
      <c r="I338" s="167"/>
    </row>
    <row r="339" spans="2:9" s="165" customFormat="1" x14ac:dyDescent="0.3">
      <c r="B339" s="167"/>
      <c r="C339" s="167"/>
      <c r="D339" s="167"/>
      <c r="E339" s="167"/>
      <c r="F339" s="167"/>
      <c r="G339" s="167"/>
      <c r="H339" s="167"/>
      <c r="I339" s="167"/>
    </row>
    <row r="340" spans="2:9" s="165" customFormat="1" x14ac:dyDescent="0.3">
      <c r="B340" s="167"/>
      <c r="C340" s="166"/>
      <c r="D340" s="166"/>
      <c r="E340" s="166"/>
      <c r="F340" s="166"/>
      <c r="G340" s="167"/>
      <c r="H340" s="167"/>
      <c r="I340" s="167"/>
    </row>
    <row r="341" spans="2:9" s="165" customFormat="1" x14ac:dyDescent="0.3">
      <c r="B341" s="167"/>
      <c r="C341" s="166"/>
      <c r="D341" s="166"/>
      <c r="E341" s="166"/>
      <c r="F341" s="166"/>
      <c r="G341" s="166"/>
      <c r="H341" s="166"/>
      <c r="I341" s="166"/>
    </row>
    <row r="342" spans="2:9" s="165" customFormat="1" x14ac:dyDescent="0.3">
      <c r="B342" s="166"/>
      <c r="C342" s="166"/>
      <c r="D342" s="166"/>
      <c r="E342" s="166"/>
      <c r="F342" s="166"/>
      <c r="G342" s="166"/>
      <c r="H342" s="166"/>
      <c r="I342" s="166"/>
    </row>
    <row r="343" spans="2:9" s="165" customFormat="1" x14ac:dyDescent="0.3">
      <c r="B343" s="166"/>
      <c r="C343" s="166"/>
      <c r="D343" s="166"/>
      <c r="E343" s="166"/>
      <c r="F343" s="166"/>
      <c r="G343" s="166"/>
      <c r="H343" s="166"/>
      <c r="I343" s="166"/>
    </row>
    <row r="344" spans="2:9" s="165" customFormat="1" x14ac:dyDescent="0.3">
      <c r="B344" s="166"/>
      <c r="C344" s="166"/>
      <c r="D344" s="166"/>
      <c r="E344" s="166"/>
      <c r="F344" s="166"/>
      <c r="G344" s="166"/>
      <c r="H344" s="166"/>
      <c r="I344" s="166"/>
    </row>
    <row r="345" spans="2:9" s="165" customFormat="1" x14ac:dyDescent="0.3">
      <c r="B345" s="166"/>
      <c r="C345" s="166"/>
      <c r="D345" s="166"/>
      <c r="E345" s="166"/>
      <c r="F345" s="166"/>
      <c r="G345" s="166"/>
      <c r="H345" s="166"/>
      <c r="I345" s="166"/>
    </row>
    <row r="346" spans="2:9" s="165" customFormat="1" x14ac:dyDescent="0.3">
      <c r="B346" s="166"/>
      <c r="C346" s="166"/>
      <c r="D346" s="166"/>
      <c r="E346" s="166"/>
      <c r="F346" s="166"/>
      <c r="G346" s="166"/>
      <c r="H346" s="166"/>
      <c r="I346" s="166"/>
    </row>
    <row r="347" spans="2:9" s="165" customFormat="1" x14ac:dyDescent="0.3">
      <c r="B347" s="166"/>
      <c r="C347" s="166"/>
      <c r="D347" s="166"/>
      <c r="E347" s="166"/>
      <c r="F347" s="166"/>
      <c r="G347" s="166"/>
      <c r="H347" s="166"/>
      <c r="I347" s="166"/>
    </row>
    <row r="348" spans="2:9" s="165" customFormat="1" x14ac:dyDescent="0.3">
      <c r="B348" s="166"/>
      <c r="C348" s="166"/>
      <c r="D348" s="166"/>
      <c r="E348" s="166"/>
      <c r="F348" s="166"/>
      <c r="G348" s="166"/>
      <c r="H348" s="166"/>
      <c r="I348" s="166"/>
    </row>
    <row r="349" spans="2:9" s="165" customFormat="1" x14ac:dyDescent="0.3">
      <c r="B349" s="166"/>
      <c r="C349" s="166"/>
      <c r="D349" s="166"/>
      <c r="E349" s="166"/>
      <c r="F349" s="166"/>
      <c r="G349" s="166"/>
      <c r="H349" s="166"/>
      <c r="I349" s="166"/>
    </row>
    <row r="350" spans="2:9" s="165" customFormat="1" x14ac:dyDescent="0.3">
      <c r="B350" s="166"/>
      <c r="C350" s="166"/>
      <c r="D350" s="166"/>
      <c r="E350" s="166"/>
      <c r="F350" s="166"/>
      <c r="G350" s="166"/>
      <c r="H350" s="166"/>
      <c r="I350" s="166"/>
    </row>
    <row r="351" spans="2:9" s="165" customFormat="1" x14ac:dyDescent="0.3">
      <c r="B351" s="166"/>
      <c r="C351" s="166"/>
      <c r="D351" s="166"/>
      <c r="E351" s="166"/>
      <c r="F351" s="166"/>
      <c r="G351" s="166"/>
      <c r="H351" s="166"/>
      <c r="I351" s="166"/>
    </row>
    <row r="352" spans="2:9" s="165" customFormat="1" x14ac:dyDescent="0.3">
      <c r="B352" s="166"/>
      <c r="C352" s="166"/>
      <c r="D352" s="166"/>
      <c r="E352" s="166"/>
      <c r="F352" s="166"/>
      <c r="G352" s="166"/>
      <c r="H352" s="166"/>
      <c r="I352" s="166"/>
    </row>
    <row r="353" spans="2:9" s="165" customFormat="1" x14ac:dyDescent="0.3">
      <c r="B353" s="166"/>
      <c r="C353" s="166"/>
      <c r="D353" s="166"/>
      <c r="E353" s="166"/>
      <c r="F353" s="166"/>
      <c r="G353" s="166"/>
      <c r="H353" s="166"/>
      <c r="I353" s="166"/>
    </row>
    <row r="354" spans="2:9" s="165" customFormat="1" x14ac:dyDescent="0.3">
      <c r="B354" s="166"/>
      <c r="C354" s="166"/>
      <c r="D354" s="166"/>
      <c r="E354" s="166"/>
      <c r="F354" s="166"/>
      <c r="G354" s="166"/>
      <c r="H354" s="166"/>
      <c r="I354" s="166"/>
    </row>
    <row r="355" spans="2:9" s="165" customFormat="1" x14ac:dyDescent="0.3">
      <c r="B355" s="166"/>
      <c r="C355" s="166"/>
      <c r="D355" s="166"/>
      <c r="E355" s="166"/>
      <c r="F355" s="166"/>
      <c r="G355" s="166"/>
      <c r="H355" s="166"/>
      <c r="I355" s="166"/>
    </row>
    <row r="356" spans="2:9" s="165" customFormat="1" x14ac:dyDescent="0.3">
      <c r="B356" s="166"/>
      <c r="C356" s="166"/>
      <c r="D356" s="166"/>
      <c r="E356" s="166"/>
      <c r="F356" s="166"/>
      <c r="G356" s="166"/>
      <c r="H356" s="166"/>
      <c r="I356" s="166"/>
    </row>
    <row r="357" spans="2:9" s="165" customFormat="1" x14ac:dyDescent="0.3">
      <c r="B357" s="166"/>
      <c r="C357" s="166"/>
      <c r="D357" s="166"/>
      <c r="E357" s="166"/>
      <c r="F357" s="166"/>
      <c r="G357" s="166"/>
      <c r="H357" s="166"/>
      <c r="I357" s="166"/>
    </row>
    <row r="358" spans="2:9" s="165" customFormat="1" x14ac:dyDescent="0.3">
      <c r="B358" s="166"/>
      <c r="C358" s="166"/>
      <c r="D358" s="166"/>
      <c r="E358" s="166"/>
      <c r="F358" s="166"/>
      <c r="G358" s="166"/>
      <c r="H358" s="166"/>
      <c r="I358" s="166"/>
    </row>
    <row r="359" spans="2:9" s="165" customFormat="1" x14ac:dyDescent="0.3">
      <c r="B359" s="166"/>
      <c r="C359" s="166"/>
      <c r="D359" s="166"/>
      <c r="E359" s="166"/>
      <c r="F359" s="166"/>
      <c r="G359" s="166"/>
      <c r="H359" s="166"/>
      <c r="I359" s="166"/>
    </row>
    <row r="360" spans="2:9" s="165" customFormat="1" x14ac:dyDescent="0.3">
      <c r="B360" s="166"/>
      <c r="C360" s="166"/>
      <c r="D360" s="166"/>
      <c r="E360" s="166"/>
      <c r="F360" s="166"/>
      <c r="G360" s="166"/>
      <c r="H360" s="166"/>
      <c r="I360" s="166"/>
    </row>
    <row r="361" spans="2:9" s="165" customFormat="1" x14ac:dyDescent="0.3">
      <c r="B361" s="166"/>
      <c r="C361" s="166"/>
      <c r="D361" s="166"/>
      <c r="E361" s="166"/>
      <c r="F361" s="166"/>
      <c r="G361" s="166"/>
      <c r="H361" s="166"/>
      <c r="I361" s="166"/>
    </row>
    <row r="362" spans="2:9" s="165" customFormat="1" x14ac:dyDescent="0.3">
      <c r="B362" s="166"/>
      <c r="C362" s="166"/>
      <c r="D362" s="166"/>
      <c r="E362" s="166"/>
      <c r="F362" s="166"/>
      <c r="G362" s="166"/>
      <c r="H362" s="166"/>
      <c r="I362" s="166"/>
    </row>
    <row r="363" spans="2:9" s="165" customFormat="1" x14ac:dyDescent="0.3">
      <c r="B363" s="166"/>
      <c r="C363" s="166"/>
      <c r="D363" s="166"/>
      <c r="E363" s="166"/>
      <c r="F363" s="166"/>
      <c r="G363" s="166"/>
      <c r="H363" s="166"/>
      <c r="I363" s="166"/>
    </row>
    <row r="364" spans="2:9" s="165" customFormat="1" x14ac:dyDescent="0.3">
      <c r="B364" s="166"/>
      <c r="C364" s="166"/>
      <c r="D364" s="166"/>
      <c r="E364" s="166"/>
      <c r="F364" s="166"/>
      <c r="G364" s="166"/>
      <c r="H364" s="166"/>
      <c r="I364" s="166"/>
    </row>
    <row r="365" spans="2:9" s="165" customFormat="1" x14ac:dyDescent="0.3">
      <c r="B365" s="166"/>
      <c r="C365" s="166"/>
      <c r="D365" s="166"/>
      <c r="E365" s="166"/>
      <c r="F365" s="166"/>
      <c r="G365" s="166"/>
      <c r="H365" s="166"/>
      <c r="I365" s="166"/>
    </row>
    <row r="366" spans="2:9" s="165" customFormat="1" x14ac:dyDescent="0.3">
      <c r="B366" s="166"/>
      <c r="C366" s="166"/>
      <c r="D366" s="166"/>
      <c r="E366" s="166"/>
      <c r="F366" s="166"/>
      <c r="G366" s="166"/>
      <c r="H366" s="166"/>
      <c r="I366" s="166"/>
    </row>
    <row r="367" spans="2:9" s="165" customFormat="1" x14ac:dyDescent="0.3">
      <c r="B367" s="166"/>
      <c r="C367" s="166"/>
      <c r="D367" s="166"/>
      <c r="E367" s="166"/>
      <c r="F367" s="166"/>
      <c r="G367" s="166"/>
      <c r="H367" s="166"/>
      <c r="I367" s="166"/>
    </row>
    <row r="368" spans="2:9" s="165" customFormat="1" x14ac:dyDescent="0.3">
      <c r="B368" s="166"/>
      <c r="C368" s="166"/>
      <c r="D368" s="166"/>
      <c r="E368" s="166"/>
      <c r="F368" s="166"/>
      <c r="G368" s="166"/>
      <c r="H368" s="166"/>
      <c r="I368" s="166"/>
    </row>
    <row r="369" spans="2:11" s="165" customFormat="1" x14ac:dyDescent="0.3">
      <c r="B369" s="166"/>
      <c r="C369" s="166"/>
      <c r="D369" s="166"/>
      <c r="E369" s="166"/>
      <c r="F369" s="166"/>
      <c r="G369" s="166"/>
      <c r="H369" s="166"/>
      <c r="I369" s="166"/>
    </row>
    <row r="370" spans="2:11" s="165" customFormat="1" x14ac:dyDescent="0.3">
      <c r="B370" s="166"/>
      <c r="C370" s="166"/>
      <c r="D370" s="166"/>
      <c r="E370" s="166"/>
      <c r="F370" s="166"/>
      <c r="G370" s="166"/>
      <c r="H370" s="166"/>
      <c r="I370" s="166"/>
    </row>
    <row r="371" spans="2:11" s="165" customFormat="1" x14ac:dyDescent="0.3">
      <c r="B371" s="166"/>
      <c r="C371" s="166"/>
      <c r="D371" s="166"/>
      <c r="E371" s="166"/>
      <c r="F371" s="166"/>
      <c r="G371" s="166"/>
      <c r="H371" s="166"/>
      <c r="I371" s="166"/>
      <c r="J371" s="166"/>
      <c r="K371" s="166"/>
    </row>
    <row r="372" spans="2:11" s="165" customFormat="1" x14ac:dyDescent="0.3">
      <c r="B372" s="166"/>
      <c r="C372" s="166"/>
      <c r="D372" s="166"/>
      <c r="E372" s="166"/>
      <c r="F372" s="166"/>
      <c r="G372" s="166"/>
      <c r="H372" s="166"/>
      <c r="I372" s="166"/>
      <c r="J372" s="166"/>
      <c r="K372" s="166"/>
    </row>
    <row r="373" spans="2:11" s="165" customFormat="1" x14ac:dyDescent="0.3">
      <c r="B373" s="166"/>
      <c r="C373" s="166"/>
      <c r="D373" s="166"/>
      <c r="E373" s="166"/>
      <c r="F373" s="166"/>
      <c r="G373" s="166"/>
      <c r="H373" s="166"/>
      <c r="I373" s="166"/>
      <c r="J373" s="166"/>
      <c r="K373" s="166"/>
    </row>
    <row r="374" spans="2:11" s="165" customFormat="1" x14ac:dyDescent="0.3">
      <c r="B374" s="166"/>
      <c r="C374" s="166"/>
      <c r="D374" s="166"/>
      <c r="E374" s="166"/>
      <c r="F374" s="166"/>
      <c r="G374" s="166"/>
      <c r="H374" s="166"/>
      <c r="I374" s="166"/>
      <c r="J374" s="166"/>
      <c r="K374" s="166"/>
    </row>
    <row r="375" spans="2:11" s="165" customFormat="1" x14ac:dyDescent="0.3">
      <c r="B375" s="166"/>
      <c r="C375" s="166"/>
      <c r="D375" s="166"/>
      <c r="E375" s="166"/>
      <c r="F375" s="166"/>
      <c r="G375" s="166"/>
      <c r="H375" s="166"/>
      <c r="I375" s="166"/>
      <c r="J375" s="166"/>
      <c r="K375" s="166"/>
    </row>
    <row r="376" spans="2:11" s="165" customFormat="1" x14ac:dyDescent="0.3">
      <c r="B376" s="166"/>
      <c r="C376" s="166"/>
      <c r="D376" s="166"/>
      <c r="E376" s="166"/>
      <c r="F376" s="166"/>
      <c r="G376" s="166"/>
      <c r="H376" s="166"/>
      <c r="I376" s="166"/>
      <c r="J376" s="166"/>
      <c r="K376" s="166"/>
    </row>
    <row r="400" spans="10:11" x14ac:dyDescent="0.3">
      <c r="J400" s="167"/>
      <c r="K400" s="167"/>
    </row>
    <row r="401" spans="2:11" x14ac:dyDescent="0.3">
      <c r="J401" s="167"/>
      <c r="K401" s="167"/>
    </row>
    <row r="402" spans="2:11" x14ac:dyDescent="0.3">
      <c r="J402" s="167"/>
      <c r="K402" s="167"/>
    </row>
    <row r="403" spans="2:11" x14ac:dyDescent="0.3">
      <c r="J403" s="167"/>
      <c r="K403" s="167"/>
    </row>
    <row r="404" spans="2:11" x14ac:dyDescent="0.3">
      <c r="J404" s="167"/>
      <c r="K404" s="167"/>
    </row>
    <row r="405" spans="2:11" x14ac:dyDescent="0.3">
      <c r="J405" s="167"/>
      <c r="K405" s="167"/>
    </row>
    <row r="406" spans="2:11" s="167" customFormat="1" x14ac:dyDescent="0.3">
      <c r="B406" s="166"/>
      <c r="C406" s="166"/>
      <c r="D406" s="166"/>
      <c r="E406" s="166"/>
      <c r="F406" s="166"/>
      <c r="G406" s="166"/>
      <c r="H406" s="166"/>
      <c r="I406" s="166"/>
    </row>
    <row r="407" spans="2:11" s="167" customFormat="1" x14ac:dyDescent="0.3">
      <c r="B407" s="166"/>
      <c r="C407" s="166"/>
      <c r="D407" s="166"/>
      <c r="E407" s="166"/>
      <c r="F407" s="166"/>
      <c r="G407" s="166"/>
      <c r="H407" s="166"/>
      <c r="I407" s="166"/>
    </row>
    <row r="408" spans="2:11" s="167" customFormat="1" x14ac:dyDescent="0.3">
      <c r="B408" s="166"/>
      <c r="C408" s="166"/>
      <c r="D408" s="166"/>
      <c r="E408" s="166"/>
      <c r="F408" s="166"/>
      <c r="G408" s="166"/>
      <c r="H408" s="166"/>
      <c r="I408" s="166"/>
    </row>
    <row r="409" spans="2:11" s="167" customFormat="1" x14ac:dyDescent="0.3">
      <c r="B409" s="166"/>
      <c r="C409" s="166"/>
      <c r="D409" s="166"/>
      <c r="E409" s="166"/>
      <c r="F409" s="166"/>
      <c r="G409" s="166"/>
      <c r="H409" s="166"/>
      <c r="I409" s="166"/>
    </row>
    <row r="410" spans="2:11" s="167" customFormat="1" x14ac:dyDescent="0.3">
      <c r="B410" s="166"/>
      <c r="C410" s="166"/>
      <c r="D410" s="166"/>
      <c r="E410" s="166"/>
      <c r="F410" s="166"/>
      <c r="G410" s="166"/>
      <c r="H410" s="166"/>
      <c r="I410" s="166"/>
      <c r="J410" s="166"/>
      <c r="K410" s="166"/>
    </row>
    <row r="411" spans="2:11" s="167" customFormat="1" x14ac:dyDescent="0.3">
      <c r="B411" s="166"/>
      <c r="C411" s="166"/>
      <c r="D411" s="166"/>
      <c r="E411" s="166"/>
      <c r="F411" s="166"/>
      <c r="G411" s="166"/>
      <c r="H411" s="166"/>
      <c r="I411" s="166"/>
      <c r="J411" s="166"/>
      <c r="K411" s="166"/>
    </row>
    <row r="412" spans="2:11" s="167" customFormat="1" ht="12.75" customHeight="1" x14ac:dyDescent="0.3">
      <c r="B412" s="166"/>
      <c r="C412" s="166"/>
      <c r="D412" s="166"/>
      <c r="E412" s="166"/>
      <c r="F412" s="166"/>
      <c r="G412" s="166"/>
      <c r="H412" s="166"/>
      <c r="I412" s="166"/>
      <c r="J412" s="166"/>
      <c r="K412" s="166"/>
    </row>
    <row r="413" spans="2:11" s="167" customFormat="1" ht="12.75" customHeight="1" x14ac:dyDescent="0.3">
      <c r="B413" s="166"/>
      <c r="C413" s="166"/>
      <c r="D413" s="166"/>
      <c r="E413" s="166"/>
      <c r="F413" s="166"/>
      <c r="G413" s="166"/>
      <c r="H413" s="166"/>
      <c r="I413" s="166"/>
      <c r="J413" s="166"/>
      <c r="K413" s="166"/>
    </row>
    <row r="414" spans="2:11" s="167" customFormat="1" x14ac:dyDescent="0.3">
      <c r="B414" s="166"/>
      <c r="C414" s="166"/>
      <c r="D414" s="166"/>
      <c r="E414" s="166"/>
      <c r="F414" s="166"/>
      <c r="G414" s="166"/>
      <c r="H414" s="166"/>
      <c r="I414" s="166"/>
      <c r="J414" s="166"/>
      <c r="K414" s="166"/>
    </row>
    <row r="415" spans="2:11" s="167" customFormat="1" ht="12.75" customHeight="1" x14ac:dyDescent="0.3">
      <c r="B415" s="166"/>
      <c r="C415" s="166"/>
      <c r="D415" s="166"/>
      <c r="E415" s="166"/>
      <c r="F415" s="166"/>
      <c r="G415" s="166"/>
      <c r="H415" s="166"/>
      <c r="I415" s="166"/>
      <c r="J415" s="166"/>
      <c r="K415" s="166"/>
    </row>
  </sheetData>
  <mergeCells count="23">
    <mergeCell ref="B110:B111"/>
    <mergeCell ref="J7:J10"/>
    <mergeCell ref="E7:E10"/>
    <mergeCell ref="F7:F10"/>
    <mergeCell ref="G7:G10"/>
    <mergeCell ref="H7:H10"/>
    <mergeCell ref="I7:I10"/>
    <mergeCell ref="B5:B10"/>
    <mergeCell ref="J112:J115"/>
    <mergeCell ref="I112:I115"/>
    <mergeCell ref="H112:H115"/>
    <mergeCell ref="G112:G115"/>
    <mergeCell ref="F112:F115"/>
    <mergeCell ref="E112:E115"/>
    <mergeCell ref="D112:D115"/>
    <mergeCell ref="C112:C115"/>
    <mergeCell ref="C110:F111"/>
    <mergeCell ref="B112:B115"/>
    <mergeCell ref="G110:J111"/>
    <mergeCell ref="C5:F6"/>
    <mergeCell ref="G5:J6"/>
    <mergeCell ref="C7:C10"/>
    <mergeCell ref="D7:D10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topLeftCell="K182" workbookViewId="0">
      <selection activeCell="B137" sqref="A137:XFD146"/>
    </sheetView>
  </sheetViews>
  <sheetFormatPr defaultColWidth="9.109375" defaultRowHeight="13.2" x14ac:dyDescent="0.25"/>
  <cols>
    <col min="1" max="1" width="17.33203125" style="8" customWidth="1"/>
    <col min="2" max="2" width="22" style="8" customWidth="1"/>
    <col min="3" max="3" width="26.44140625" style="8" customWidth="1"/>
    <col min="4" max="5" width="28.44140625" style="8" customWidth="1"/>
    <col min="6" max="6" width="30.33203125" style="8" customWidth="1"/>
    <col min="7" max="9" width="9.109375" style="8"/>
    <col min="10" max="21" width="15.6640625" style="8" customWidth="1"/>
    <col min="22" max="35" width="9.109375" style="8"/>
    <col min="36" max="37" width="19.5546875" style="8" customWidth="1"/>
    <col min="38" max="16384" width="9.109375" style="8"/>
  </cols>
  <sheetData>
    <row r="1" spans="1:5" ht="13.8" x14ac:dyDescent="0.25">
      <c r="A1" s="7" t="s">
        <v>31</v>
      </c>
    </row>
    <row r="3" spans="1:5" x14ac:dyDescent="0.25">
      <c r="B3" s="227" t="s">
        <v>32</v>
      </c>
      <c r="C3" s="228"/>
      <c r="D3" s="229" t="s">
        <v>33</v>
      </c>
      <c r="E3" s="230"/>
    </row>
    <row r="4" spans="1:5" s="6" customFormat="1" ht="28.8" x14ac:dyDescent="0.25">
      <c r="A4" s="5"/>
      <c r="B4" s="3" t="s">
        <v>0</v>
      </c>
      <c r="C4" s="11" t="s">
        <v>27</v>
      </c>
      <c r="D4" s="9" t="s">
        <v>28</v>
      </c>
      <c r="E4" s="4" t="s">
        <v>29</v>
      </c>
    </row>
    <row r="5" spans="1:5" ht="13.8" x14ac:dyDescent="0.3">
      <c r="A5" s="1" t="s">
        <v>1</v>
      </c>
      <c r="B5" s="2" t="s">
        <v>2</v>
      </c>
      <c r="C5" s="12" t="s">
        <v>2</v>
      </c>
      <c r="D5" s="10" t="s">
        <v>61</v>
      </c>
      <c r="E5" s="2" t="s">
        <v>61</v>
      </c>
    </row>
    <row r="6" spans="1:5" ht="13.8" x14ac:dyDescent="0.3">
      <c r="A6" s="1" t="s">
        <v>3</v>
      </c>
      <c r="B6" s="2" t="s">
        <v>2</v>
      </c>
      <c r="C6" s="12" t="s">
        <v>2</v>
      </c>
      <c r="D6" s="10" t="s">
        <v>2</v>
      </c>
      <c r="E6" s="2" t="s">
        <v>2</v>
      </c>
    </row>
    <row r="7" spans="1:5" ht="13.8" x14ac:dyDescent="0.3">
      <c r="A7" s="1" t="s">
        <v>4</v>
      </c>
      <c r="B7" s="2" t="s">
        <v>5</v>
      </c>
      <c r="C7" s="12" t="s">
        <v>2</v>
      </c>
      <c r="D7" s="10" t="s">
        <v>2</v>
      </c>
      <c r="E7" s="2" t="s">
        <v>2</v>
      </c>
    </row>
    <row r="8" spans="1:5" ht="13.8" x14ac:dyDescent="0.3">
      <c r="A8" s="1" t="s">
        <v>6</v>
      </c>
      <c r="B8" s="2" t="s">
        <v>2</v>
      </c>
      <c r="C8" s="12" t="s">
        <v>2</v>
      </c>
      <c r="D8" s="10" t="s">
        <v>2</v>
      </c>
      <c r="E8" s="2" t="s">
        <v>2</v>
      </c>
    </row>
    <row r="9" spans="1:5" ht="13.8" x14ac:dyDescent="0.3">
      <c r="A9" s="1" t="s">
        <v>7</v>
      </c>
      <c r="B9" s="2" t="s">
        <v>2</v>
      </c>
      <c r="C9" s="12" t="s">
        <v>2</v>
      </c>
      <c r="D9" s="10" t="s">
        <v>5</v>
      </c>
      <c r="E9" s="2" t="s">
        <v>5</v>
      </c>
    </row>
    <row r="10" spans="1:5" ht="13.8" x14ac:dyDescent="0.3">
      <c r="A10" s="1" t="s">
        <v>8</v>
      </c>
      <c r="B10" s="2" t="s">
        <v>2</v>
      </c>
      <c r="C10" s="12" t="s">
        <v>2</v>
      </c>
      <c r="D10" s="10" t="s">
        <v>61</v>
      </c>
      <c r="E10" s="2" t="s">
        <v>61</v>
      </c>
    </row>
    <row r="11" spans="1:5" ht="13.8" x14ac:dyDescent="0.3">
      <c r="A11" s="1" t="s">
        <v>9</v>
      </c>
      <c r="B11" s="2" t="s">
        <v>5</v>
      </c>
      <c r="C11" s="12" t="s">
        <v>10</v>
      </c>
      <c r="D11" s="10" t="s">
        <v>5</v>
      </c>
      <c r="E11" s="2" t="s">
        <v>5</v>
      </c>
    </row>
    <row r="12" spans="1:5" ht="13.8" x14ac:dyDescent="0.3">
      <c r="A12" s="1" t="s">
        <v>11</v>
      </c>
      <c r="B12" s="2" t="s">
        <v>2</v>
      </c>
      <c r="C12" s="12" t="s">
        <v>10</v>
      </c>
      <c r="D12" s="10" t="s">
        <v>5</v>
      </c>
      <c r="E12" s="2" t="s">
        <v>5</v>
      </c>
    </row>
    <row r="13" spans="1:5" ht="13.8" x14ac:dyDescent="0.3">
      <c r="A13" s="1" t="s">
        <v>12</v>
      </c>
      <c r="B13" s="2" t="s">
        <v>2</v>
      </c>
      <c r="C13" s="12" t="s">
        <v>10</v>
      </c>
      <c r="D13" s="10" t="s">
        <v>2</v>
      </c>
      <c r="E13" s="2" t="s">
        <v>2</v>
      </c>
    </row>
    <row r="14" spans="1:5" ht="13.8" x14ac:dyDescent="0.3">
      <c r="A14" s="1" t="s">
        <v>13</v>
      </c>
      <c r="B14" s="2" t="s">
        <v>2</v>
      </c>
      <c r="C14" s="12" t="s">
        <v>2</v>
      </c>
      <c r="D14" s="10" t="s">
        <v>61</v>
      </c>
      <c r="E14" s="2" t="s">
        <v>61</v>
      </c>
    </row>
    <row r="15" spans="1:5" ht="13.8" x14ac:dyDescent="0.3">
      <c r="A15" s="1" t="s">
        <v>14</v>
      </c>
      <c r="B15" s="2" t="s">
        <v>2</v>
      </c>
      <c r="C15" s="12" t="s">
        <v>2</v>
      </c>
      <c r="D15" s="10" t="s">
        <v>61</v>
      </c>
      <c r="E15" s="2" t="s">
        <v>61</v>
      </c>
    </row>
    <row r="16" spans="1:5" ht="13.8" x14ac:dyDescent="0.3">
      <c r="A16" s="1" t="s">
        <v>15</v>
      </c>
      <c r="B16" s="2" t="s">
        <v>2</v>
      </c>
      <c r="C16" s="12" t="s">
        <v>10</v>
      </c>
      <c r="D16" s="10" t="s">
        <v>61</v>
      </c>
      <c r="E16" s="2" t="s">
        <v>10</v>
      </c>
    </row>
    <row r="17" spans="1:5" ht="13.8" x14ac:dyDescent="0.3">
      <c r="A17" s="1" t="s">
        <v>16</v>
      </c>
      <c r="B17" s="2" t="s">
        <v>2</v>
      </c>
      <c r="C17" s="12" t="s">
        <v>10</v>
      </c>
      <c r="D17" s="10" t="s">
        <v>2</v>
      </c>
      <c r="E17" s="2" t="s">
        <v>2</v>
      </c>
    </row>
    <row r="18" spans="1:5" ht="13.8" x14ac:dyDescent="0.3">
      <c r="A18" s="1" t="s">
        <v>17</v>
      </c>
      <c r="B18" s="2" t="s">
        <v>2</v>
      </c>
      <c r="C18" s="12" t="s">
        <v>2</v>
      </c>
      <c r="D18" s="10" t="s">
        <v>5</v>
      </c>
      <c r="E18" s="2" t="s">
        <v>5</v>
      </c>
    </row>
    <row r="19" spans="1:5" ht="13.8" x14ac:dyDescent="0.3">
      <c r="A19" s="1" t="s">
        <v>18</v>
      </c>
      <c r="B19" s="2" t="s">
        <v>2</v>
      </c>
      <c r="C19" s="12" t="s">
        <v>10</v>
      </c>
      <c r="D19" s="10" t="s">
        <v>2</v>
      </c>
      <c r="E19" s="2" t="s">
        <v>2</v>
      </c>
    </row>
    <row r="20" spans="1:5" ht="13.8" x14ac:dyDescent="0.3">
      <c r="A20" s="1" t="s">
        <v>19</v>
      </c>
      <c r="B20" s="2" t="s">
        <v>2</v>
      </c>
      <c r="C20" s="12" t="s">
        <v>2</v>
      </c>
      <c r="D20" s="10" t="s">
        <v>61</v>
      </c>
      <c r="E20" s="2" t="s">
        <v>61</v>
      </c>
    </row>
    <row r="21" spans="1:5" ht="13.8" x14ac:dyDescent="0.3">
      <c r="A21" s="1" t="s">
        <v>20</v>
      </c>
      <c r="B21" s="2" t="s">
        <v>2</v>
      </c>
      <c r="C21" s="12" t="s">
        <v>2</v>
      </c>
      <c r="D21" s="10" t="s">
        <v>61</v>
      </c>
      <c r="E21" s="2" t="s">
        <v>61</v>
      </c>
    </row>
    <row r="22" spans="1:5" ht="13.8" x14ac:dyDescent="0.3">
      <c r="A22" s="1" t="s">
        <v>21</v>
      </c>
      <c r="B22" s="2" t="s">
        <v>2</v>
      </c>
      <c r="C22" s="12" t="s">
        <v>10</v>
      </c>
      <c r="D22" s="10" t="s">
        <v>2</v>
      </c>
      <c r="E22" s="2" t="s">
        <v>2</v>
      </c>
    </row>
    <row r="23" spans="1:5" ht="13.8" x14ac:dyDescent="0.3">
      <c r="A23" s="1" t="s">
        <v>22</v>
      </c>
      <c r="B23" s="2" t="s">
        <v>10</v>
      </c>
      <c r="C23" s="12" t="s">
        <v>2</v>
      </c>
      <c r="D23" s="10" t="s">
        <v>10</v>
      </c>
      <c r="E23" s="2" t="s">
        <v>2</v>
      </c>
    </row>
    <row r="24" spans="1:5" ht="13.8" x14ac:dyDescent="0.3">
      <c r="A24" s="1" t="s">
        <v>23</v>
      </c>
      <c r="B24" s="2" t="s">
        <v>10</v>
      </c>
      <c r="C24" s="12" t="s">
        <v>2</v>
      </c>
      <c r="D24" s="10" t="s">
        <v>10</v>
      </c>
      <c r="E24" s="2" t="s">
        <v>2</v>
      </c>
    </row>
    <row r="25" spans="1:5" ht="13.8" x14ac:dyDescent="0.3">
      <c r="A25" s="1" t="s">
        <v>24</v>
      </c>
      <c r="B25" s="2" t="s">
        <v>10</v>
      </c>
      <c r="C25" s="12" t="s">
        <v>2</v>
      </c>
      <c r="D25" s="10" t="s">
        <v>10</v>
      </c>
      <c r="E25" s="2" t="s">
        <v>2</v>
      </c>
    </row>
    <row r="26" spans="1:5" ht="13.8" x14ac:dyDescent="0.3">
      <c r="A26" s="1" t="s">
        <v>25</v>
      </c>
      <c r="B26" s="2" t="s">
        <v>10</v>
      </c>
      <c r="C26" s="12" t="s">
        <v>2</v>
      </c>
      <c r="D26" s="10" t="s">
        <v>10</v>
      </c>
      <c r="E26" s="2" t="s">
        <v>2</v>
      </c>
    </row>
    <row r="27" spans="1:5" ht="13.8" x14ac:dyDescent="0.3">
      <c r="A27" s="1" t="s">
        <v>26</v>
      </c>
      <c r="B27" s="2" t="s">
        <v>10</v>
      </c>
      <c r="C27" s="12" t="s">
        <v>2</v>
      </c>
      <c r="D27" s="10" t="s">
        <v>10</v>
      </c>
      <c r="E27" s="2" t="s">
        <v>2</v>
      </c>
    </row>
    <row r="31" spans="1:5" ht="13.8" x14ac:dyDescent="0.25">
      <c r="A31" s="7" t="s">
        <v>30</v>
      </c>
    </row>
    <row r="33" spans="1:5" x14ac:dyDescent="0.25">
      <c r="B33" s="227" t="s">
        <v>32</v>
      </c>
      <c r="C33" s="228"/>
      <c r="D33" s="231" t="s">
        <v>33</v>
      </c>
      <c r="E33" s="230"/>
    </row>
    <row r="34" spans="1:5" ht="28.8" x14ac:dyDescent="0.25">
      <c r="A34" s="5"/>
      <c r="B34" s="3" t="s">
        <v>0</v>
      </c>
      <c r="C34" s="11" t="s">
        <v>27</v>
      </c>
      <c r="D34" s="9" t="s">
        <v>28</v>
      </c>
      <c r="E34" s="4" t="s">
        <v>29</v>
      </c>
    </row>
    <row r="35" spans="1:5" ht="13.8" x14ac:dyDescent="0.3">
      <c r="A35" s="1" t="s">
        <v>1</v>
      </c>
      <c r="B35" s="2" t="s">
        <v>5</v>
      </c>
      <c r="C35" s="12" t="s">
        <v>5</v>
      </c>
      <c r="D35" s="10" t="s">
        <v>5</v>
      </c>
      <c r="E35" s="2" t="s">
        <v>5</v>
      </c>
    </row>
    <row r="36" spans="1:5" ht="13.8" x14ac:dyDescent="0.3">
      <c r="A36" s="1" t="s">
        <v>3</v>
      </c>
      <c r="B36" s="2" t="s">
        <v>5</v>
      </c>
      <c r="C36" s="12" t="s">
        <v>10</v>
      </c>
      <c r="D36" s="10" t="s">
        <v>61</v>
      </c>
      <c r="E36" s="2" t="s">
        <v>61</v>
      </c>
    </row>
    <row r="37" spans="1:5" ht="13.8" x14ac:dyDescent="0.3">
      <c r="A37" s="1" t="s">
        <v>4</v>
      </c>
      <c r="B37" s="2" t="s">
        <v>2</v>
      </c>
      <c r="C37" s="12" t="s">
        <v>5</v>
      </c>
      <c r="D37" s="10" t="s">
        <v>5</v>
      </c>
      <c r="E37" s="2" t="s">
        <v>5</v>
      </c>
    </row>
    <row r="38" spans="1:5" ht="13.8" x14ac:dyDescent="0.3">
      <c r="A38" s="1" t="s">
        <v>6</v>
      </c>
      <c r="B38" s="2" t="s">
        <v>5</v>
      </c>
      <c r="C38" s="12" t="s">
        <v>10</v>
      </c>
      <c r="D38" s="10" t="s">
        <v>61</v>
      </c>
      <c r="E38" s="2" t="s">
        <v>61</v>
      </c>
    </row>
    <row r="39" spans="1:5" ht="13.8" x14ac:dyDescent="0.3">
      <c r="A39" s="1" t="s">
        <v>7</v>
      </c>
      <c r="B39" s="2" t="s">
        <v>5</v>
      </c>
      <c r="C39" s="12" t="s">
        <v>10</v>
      </c>
      <c r="D39" s="10" t="s">
        <v>61</v>
      </c>
      <c r="E39" s="2" t="s">
        <v>61</v>
      </c>
    </row>
    <row r="40" spans="1:5" ht="13.8" x14ac:dyDescent="0.3">
      <c r="A40" s="1" t="s">
        <v>8</v>
      </c>
      <c r="B40" s="2" t="s">
        <v>61</v>
      </c>
      <c r="C40" s="12" t="s">
        <v>10</v>
      </c>
      <c r="D40" s="10" t="s">
        <v>5</v>
      </c>
      <c r="E40" s="2" t="s">
        <v>5</v>
      </c>
    </row>
    <row r="41" spans="1:5" ht="13.8" x14ac:dyDescent="0.3">
      <c r="A41" s="1" t="s">
        <v>9</v>
      </c>
      <c r="B41" s="2" t="s">
        <v>2</v>
      </c>
      <c r="C41" s="12" t="s">
        <v>5</v>
      </c>
      <c r="D41" s="10" t="s">
        <v>61</v>
      </c>
      <c r="E41" s="2" t="s">
        <v>61</v>
      </c>
    </row>
    <row r="42" spans="1:5" ht="13.8" x14ac:dyDescent="0.3">
      <c r="A42" s="1" t="s">
        <v>11</v>
      </c>
      <c r="B42" s="2" t="s">
        <v>5</v>
      </c>
      <c r="C42" s="12" t="s">
        <v>2</v>
      </c>
      <c r="D42" s="10" t="s">
        <v>10</v>
      </c>
      <c r="E42" s="2" t="s">
        <v>10</v>
      </c>
    </row>
    <row r="43" spans="1:5" ht="13.8" x14ac:dyDescent="0.3">
      <c r="A43" s="1" t="s">
        <v>12</v>
      </c>
      <c r="B43" s="2" t="s">
        <v>5</v>
      </c>
      <c r="C43" s="12" t="s">
        <v>2</v>
      </c>
      <c r="D43" s="10" t="s">
        <v>5</v>
      </c>
      <c r="E43" s="2" t="s">
        <v>5</v>
      </c>
    </row>
    <row r="44" spans="1:5" ht="13.8" x14ac:dyDescent="0.3">
      <c r="A44" s="1" t="s">
        <v>13</v>
      </c>
      <c r="B44" s="2" t="s">
        <v>5</v>
      </c>
      <c r="C44" s="12" t="s">
        <v>61</v>
      </c>
      <c r="D44" s="10" t="s">
        <v>5</v>
      </c>
      <c r="E44" s="2" t="s">
        <v>5</v>
      </c>
    </row>
    <row r="45" spans="1:5" ht="13.8" x14ac:dyDescent="0.3">
      <c r="A45" s="1" t="s">
        <v>14</v>
      </c>
      <c r="B45" s="2" t="s">
        <v>61</v>
      </c>
      <c r="C45" s="12" t="s">
        <v>10</v>
      </c>
      <c r="D45" s="10" t="s">
        <v>10</v>
      </c>
      <c r="E45" s="2" t="s">
        <v>10</v>
      </c>
    </row>
    <row r="46" spans="1:5" ht="13.8" x14ac:dyDescent="0.3">
      <c r="A46" s="1" t="s">
        <v>15</v>
      </c>
      <c r="B46" s="2" t="s">
        <v>5</v>
      </c>
      <c r="C46" s="12" t="s">
        <v>2</v>
      </c>
      <c r="D46" s="10" t="s">
        <v>10</v>
      </c>
      <c r="E46" s="2" t="s">
        <v>61</v>
      </c>
    </row>
    <row r="47" spans="1:5" ht="13.8" x14ac:dyDescent="0.3">
      <c r="A47" s="1" t="s">
        <v>16</v>
      </c>
      <c r="B47" s="2" t="s">
        <v>5</v>
      </c>
      <c r="C47" s="12" t="s">
        <v>2</v>
      </c>
      <c r="D47" s="10" t="s">
        <v>5</v>
      </c>
      <c r="E47" s="2" t="s">
        <v>5</v>
      </c>
    </row>
    <row r="48" spans="1:5" ht="13.8" x14ac:dyDescent="0.3">
      <c r="A48" s="1" t="s">
        <v>17</v>
      </c>
      <c r="B48" s="2" t="s">
        <v>5</v>
      </c>
      <c r="C48" s="12" t="s">
        <v>10</v>
      </c>
      <c r="D48" s="10" t="s">
        <v>10</v>
      </c>
      <c r="E48" s="2" t="s">
        <v>10</v>
      </c>
    </row>
    <row r="49" spans="1:31" ht="13.8" x14ac:dyDescent="0.3">
      <c r="A49" s="1" t="s">
        <v>18</v>
      </c>
      <c r="B49" s="2" t="s">
        <v>5</v>
      </c>
      <c r="C49" s="12" t="s">
        <v>2</v>
      </c>
      <c r="D49" s="10" t="s">
        <v>10</v>
      </c>
      <c r="E49" s="2" t="s">
        <v>61</v>
      </c>
    </row>
    <row r="50" spans="1:31" ht="13.8" x14ac:dyDescent="0.3">
      <c r="A50" s="1" t="s">
        <v>19</v>
      </c>
      <c r="B50" s="2" t="s">
        <v>61</v>
      </c>
      <c r="C50" s="12" t="s">
        <v>61</v>
      </c>
      <c r="D50" s="10" t="s">
        <v>5</v>
      </c>
      <c r="E50" s="2" t="s">
        <v>5</v>
      </c>
    </row>
    <row r="51" spans="1:31" ht="13.8" x14ac:dyDescent="0.3">
      <c r="A51" s="1" t="s">
        <v>20</v>
      </c>
      <c r="B51" s="2" t="s">
        <v>61</v>
      </c>
      <c r="C51" s="12" t="s">
        <v>61</v>
      </c>
      <c r="D51" s="10" t="s">
        <v>5</v>
      </c>
      <c r="E51" s="2" t="s">
        <v>5</v>
      </c>
    </row>
    <row r="52" spans="1:31" ht="13.8" x14ac:dyDescent="0.3">
      <c r="A52" s="1" t="s">
        <v>21</v>
      </c>
      <c r="B52" s="2" t="s">
        <v>5</v>
      </c>
      <c r="C52" s="12" t="s">
        <v>2</v>
      </c>
      <c r="D52" s="10" t="s">
        <v>5</v>
      </c>
      <c r="E52" s="2" t="s">
        <v>5</v>
      </c>
    </row>
    <row r="53" spans="1:31" ht="13.8" x14ac:dyDescent="0.3">
      <c r="A53" s="1" t="s">
        <v>22</v>
      </c>
      <c r="B53" s="2" t="s">
        <v>2</v>
      </c>
      <c r="C53" s="12" t="s">
        <v>5</v>
      </c>
      <c r="D53" s="10" t="s">
        <v>5</v>
      </c>
      <c r="E53" s="2" t="s">
        <v>10</v>
      </c>
    </row>
    <row r="54" spans="1:31" ht="13.8" x14ac:dyDescent="0.3">
      <c r="A54" s="1" t="s">
        <v>23</v>
      </c>
      <c r="B54" s="2" t="s">
        <v>2</v>
      </c>
      <c r="C54" s="12" t="s">
        <v>5</v>
      </c>
      <c r="D54" s="10" t="s">
        <v>5</v>
      </c>
      <c r="E54" s="2" t="s">
        <v>10</v>
      </c>
    </row>
    <row r="55" spans="1:31" ht="13.8" x14ac:dyDescent="0.3">
      <c r="A55" s="1" t="s">
        <v>24</v>
      </c>
      <c r="B55" s="2" t="s">
        <v>2</v>
      </c>
      <c r="C55" s="12" t="s">
        <v>5</v>
      </c>
      <c r="D55" s="10" t="s">
        <v>5</v>
      </c>
      <c r="E55" s="2" t="s">
        <v>10</v>
      </c>
    </row>
    <row r="56" spans="1:31" ht="13.8" x14ac:dyDescent="0.3">
      <c r="A56" s="1" t="s">
        <v>25</v>
      </c>
      <c r="B56" s="2" t="s">
        <v>2</v>
      </c>
      <c r="C56" s="12" t="s">
        <v>5</v>
      </c>
      <c r="D56" s="10" t="s">
        <v>5</v>
      </c>
      <c r="E56" s="2" t="s">
        <v>10</v>
      </c>
    </row>
    <row r="57" spans="1:31" ht="13.8" x14ac:dyDescent="0.3">
      <c r="A57" s="1" t="s">
        <v>26</v>
      </c>
      <c r="B57" s="2" t="s">
        <v>2</v>
      </c>
      <c r="C57" s="12" t="s">
        <v>5</v>
      </c>
      <c r="D57" s="10" t="s">
        <v>5</v>
      </c>
      <c r="E57" s="2" t="s">
        <v>10</v>
      </c>
    </row>
    <row r="63" spans="1:31" s="16" customFormat="1" ht="22.5" customHeight="1" thickBot="1" x14ac:dyDescent="0.35">
      <c r="A63" s="13" t="s">
        <v>58</v>
      </c>
      <c r="B63" s="14"/>
      <c r="C63" s="14"/>
      <c r="D63" s="14"/>
      <c r="E63" s="1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17"/>
      <c r="U63" s="17"/>
      <c r="V63" s="17"/>
      <c r="W63" s="17"/>
      <c r="X63" s="17"/>
    </row>
    <row r="64" spans="1:31" ht="58.5" customHeight="1" x14ac:dyDescent="0.4">
      <c r="A64" s="232" t="s">
        <v>34</v>
      </c>
      <c r="B64" s="233"/>
      <c r="C64" s="196" t="s">
        <v>71</v>
      </c>
      <c r="D64" s="197"/>
      <c r="E64" s="197"/>
      <c r="F64" s="198"/>
      <c r="G64" s="196" t="s">
        <v>72</v>
      </c>
      <c r="H64" s="197"/>
      <c r="I64" s="197"/>
      <c r="J64" s="198"/>
      <c r="K64" s="205" t="s">
        <v>2</v>
      </c>
      <c r="L64" s="206"/>
      <c r="M64" s="206"/>
      <c r="N64" s="206"/>
      <c r="O64" s="206"/>
      <c r="P64" s="206"/>
      <c r="Q64" s="207"/>
      <c r="R64" s="205" t="s">
        <v>10</v>
      </c>
      <c r="S64" s="206"/>
      <c r="T64" s="206"/>
      <c r="U64" s="207"/>
      <c r="V64" s="205" t="s">
        <v>61</v>
      </c>
      <c r="W64" s="206"/>
      <c r="X64" s="206"/>
      <c r="Y64" s="207"/>
      <c r="Z64" s="205" t="s">
        <v>5</v>
      </c>
      <c r="AA64" s="206"/>
      <c r="AB64" s="206"/>
      <c r="AC64" s="207"/>
      <c r="AD64" s="192" t="s">
        <v>73</v>
      </c>
      <c r="AE64" s="193"/>
    </row>
    <row r="65" spans="1:31" ht="13.8" thickBot="1" x14ac:dyDescent="0.3">
      <c r="A65" s="234"/>
      <c r="B65" s="235"/>
      <c r="C65" s="199" t="s">
        <v>35</v>
      </c>
      <c r="D65" s="200"/>
      <c r="E65" s="201" t="s">
        <v>36</v>
      </c>
      <c r="F65" s="202"/>
      <c r="G65" s="199" t="s">
        <v>35</v>
      </c>
      <c r="H65" s="200"/>
      <c r="I65" s="201" t="s">
        <v>36</v>
      </c>
      <c r="J65" s="202"/>
      <c r="K65" s="208" t="s">
        <v>35</v>
      </c>
      <c r="L65" s="209"/>
      <c r="M65" s="209"/>
      <c r="N65" s="209"/>
      <c r="O65" s="209" t="s">
        <v>36</v>
      </c>
      <c r="P65" s="209"/>
      <c r="Q65" s="210"/>
      <c r="R65" s="216" t="s">
        <v>35</v>
      </c>
      <c r="S65" s="203"/>
      <c r="T65" s="203" t="s">
        <v>36</v>
      </c>
      <c r="U65" s="204"/>
      <c r="V65" s="211" t="s">
        <v>35</v>
      </c>
      <c r="W65" s="212"/>
      <c r="X65" s="212" t="s">
        <v>36</v>
      </c>
      <c r="Y65" s="213"/>
      <c r="Z65" s="216" t="s">
        <v>35</v>
      </c>
      <c r="AA65" s="203"/>
      <c r="AB65" s="203" t="s">
        <v>36</v>
      </c>
      <c r="AC65" s="204"/>
      <c r="AD65" s="194"/>
      <c r="AE65" s="195"/>
    </row>
    <row r="66" spans="1:31" ht="15" customHeight="1" x14ac:dyDescent="0.25">
      <c r="A66" s="220" t="s">
        <v>37</v>
      </c>
      <c r="B66" s="221" t="s">
        <v>38</v>
      </c>
      <c r="C66" s="188" t="s">
        <v>39</v>
      </c>
      <c r="D66" s="189"/>
      <c r="E66" s="190" t="s">
        <v>39</v>
      </c>
      <c r="F66" s="191"/>
      <c r="G66" s="188" t="s">
        <v>39</v>
      </c>
      <c r="H66" s="189"/>
      <c r="I66" s="190" t="s">
        <v>39</v>
      </c>
      <c r="J66" s="191"/>
      <c r="K66" s="223" t="s">
        <v>39</v>
      </c>
      <c r="L66" s="224"/>
      <c r="M66" s="224"/>
      <c r="N66" s="225"/>
      <c r="O66" s="224" t="s">
        <v>39</v>
      </c>
      <c r="P66" s="224"/>
      <c r="Q66" s="226"/>
      <c r="R66" s="214" t="s">
        <v>39</v>
      </c>
      <c r="S66" s="215"/>
      <c r="T66" s="215" t="s">
        <v>39</v>
      </c>
      <c r="U66" s="219"/>
      <c r="V66" s="211" t="s">
        <v>39</v>
      </c>
      <c r="W66" s="212"/>
      <c r="X66" s="212" t="s">
        <v>39</v>
      </c>
      <c r="Y66" s="213"/>
      <c r="Z66" s="214" t="s">
        <v>39</v>
      </c>
      <c r="AA66" s="215"/>
      <c r="AB66" s="215" t="s">
        <v>39</v>
      </c>
      <c r="AC66" s="219"/>
      <c r="AD66" s="68" t="s">
        <v>74</v>
      </c>
      <c r="AE66" s="68" t="s">
        <v>74</v>
      </c>
    </row>
    <row r="67" spans="1:31" ht="30.75" customHeight="1" thickBot="1" x14ac:dyDescent="0.3">
      <c r="A67" s="214"/>
      <c r="B67" s="222"/>
      <c r="C67" s="19" t="s">
        <v>40</v>
      </c>
      <c r="D67" s="20" t="s">
        <v>41</v>
      </c>
      <c r="E67" s="20" t="s">
        <v>40</v>
      </c>
      <c r="F67" s="21" t="s">
        <v>41</v>
      </c>
      <c r="G67" s="19" t="s">
        <v>40</v>
      </c>
      <c r="H67" s="20" t="s">
        <v>41</v>
      </c>
      <c r="I67" s="20" t="s">
        <v>40</v>
      </c>
      <c r="J67" s="21" t="s">
        <v>41</v>
      </c>
      <c r="K67" s="60" t="s">
        <v>40</v>
      </c>
      <c r="L67" s="22" t="s">
        <v>62</v>
      </c>
      <c r="M67" s="22" t="s">
        <v>41</v>
      </c>
      <c r="N67" s="22" t="s">
        <v>62</v>
      </c>
      <c r="O67" s="22" t="s">
        <v>40</v>
      </c>
      <c r="P67" s="22" t="s">
        <v>62</v>
      </c>
      <c r="Q67" s="23" t="s">
        <v>41</v>
      </c>
      <c r="R67" s="19" t="s">
        <v>40</v>
      </c>
      <c r="S67" s="20" t="s">
        <v>41</v>
      </c>
      <c r="T67" s="20" t="s">
        <v>40</v>
      </c>
      <c r="U67" s="21" t="s">
        <v>41</v>
      </c>
      <c r="V67" s="61" t="s">
        <v>40</v>
      </c>
      <c r="W67" s="62" t="s">
        <v>41</v>
      </c>
      <c r="X67" s="63" t="s">
        <v>40</v>
      </c>
      <c r="Y67" s="64" t="s">
        <v>41</v>
      </c>
      <c r="Z67" s="19" t="s">
        <v>40</v>
      </c>
      <c r="AA67" s="20" t="s">
        <v>41</v>
      </c>
      <c r="AB67" s="20" t="s">
        <v>40</v>
      </c>
      <c r="AC67" s="21" t="s">
        <v>41</v>
      </c>
      <c r="AD67" s="69" t="s">
        <v>75</v>
      </c>
      <c r="AE67" s="69" t="s">
        <v>76</v>
      </c>
    </row>
    <row r="68" spans="1:31" s="16" customFormat="1" ht="17.25" customHeight="1" x14ac:dyDescent="0.25">
      <c r="A68" s="187" t="s">
        <v>1</v>
      </c>
      <c r="B68" s="24" t="s">
        <v>42</v>
      </c>
      <c r="C68" s="27" t="str">
        <f>IF(G68=K68,$K$64,IF(G68=R68,$R$64,IF(G68=V68,$V$64,IF(G68=Z68,$Z$64,0))))</f>
        <v>ЗЕСТ Экспресс</v>
      </c>
      <c r="D68" s="46" t="str">
        <f>IF(H68=M68,$K$64,IF(H68=S68,$R$64,IF(H68=W68,$V$64,IF(H68=AA68,$Z$64,0))))</f>
        <v>ЗЕСТ Экспресс</v>
      </c>
      <c r="E68" s="25" t="str">
        <f>IF(I68=O68,$K$64,IF(I68=T68,$R$64,IF(I68=X68,$V$64,IF(I68=AB68,$Z$64,0))))</f>
        <v>КурьерСервисЭкспресс</v>
      </c>
      <c r="F68" s="46" t="str">
        <f>IF(J68=Q68,$K$64,IF(J68=U68,$R$64,IF(J68=Y68,$V$64,IF(J68=AC68,$Z$64,0))))</f>
        <v>КурьерСервисЭкспресс</v>
      </c>
      <c r="G68" s="27">
        <f>MIN(K68,R68,V68,Z68)</f>
        <v>267</v>
      </c>
      <c r="H68" s="25">
        <f>MIN(M68,S68,W68,AA68)</f>
        <v>320</v>
      </c>
      <c r="I68" s="25">
        <f>MIN(O68,T68,X68,AB68)</f>
        <v>350</v>
      </c>
      <c r="J68" s="26">
        <f>MIN(Q68,U68,Y68,AC68)</f>
        <v>350</v>
      </c>
      <c r="K68" s="27">
        <v>267</v>
      </c>
      <c r="L68" s="65" t="s">
        <v>45</v>
      </c>
      <c r="M68" s="25">
        <v>320</v>
      </c>
      <c r="N68" s="65" t="s">
        <v>63</v>
      </c>
      <c r="O68" s="25">
        <v>622</v>
      </c>
      <c r="P68" s="65" t="s">
        <v>64</v>
      </c>
      <c r="Q68" s="26">
        <v>622</v>
      </c>
      <c r="R68" s="27">
        <v>350</v>
      </c>
      <c r="S68" s="25">
        <v>350</v>
      </c>
      <c r="T68" s="25">
        <v>350</v>
      </c>
      <c r="U68" s="26">
        <v>350</v>
      </c>
      <c r="V68" s="27">
        <v>442.22</v>
      </c>
      <c r="W68" s="25">
        <v>456.15</v>
      </c>
      <c r="X68" s="25">
        <v>442.22</v>
      </c>
      <c r="Y68" s="26">
        <v>456.15</v>
      </c>
      <c r="Z68" s="27">
        <v>434</v>
      </c>
      <c r="AA68" s="25">
        <v>500</v>
      </c>
      <c r="AB68" s="25">
        <v>434</v>
      </c>
      <c r="AC68" s="26">
        <v>500</v>
      </c>
      <c r="AD68" s="70">
        <v>0.05</v>
      </c>
      <c r="AE68" s="71">
        <v>0.05</v>
      </c>
    </row>
    <row r="69" spans="1:31" s="16" customFormat="1" ht="31.5" customHeight="1" x14ac:dyDescent="0.25">
      <c r="A69" s="187"/>
      <c r="B69" s="24" t="s">
        <v>46</v>
      </c>
      <c r="C69" s="27" t="str">
        <f t="shared" ref="C69:C132" si="0">IF(G69=K69,$K$64,IF(G69=R69,$R$64,IF(G69=V69,$V$64,IF(G69=Z69,$Z$64,0))))</f>
        <v>ЗЕСТ Экспресс</v>
      </c>
      <c r="D69" s="46" t="str">
        <f t="shared" ref="D69:D132" si="1">IF(H69=M69,$K$64,IF(H69=S69,$R$64,IF(H69=W69,$V$64,IF(H69=AA69,$Z$64,0))))</f>
        <v>ЗЕСТ Экспресс</v>
      </c>
      <c r="E69" s="25" t="str">
        <f t="shared" ref="E69:E132" si="2">IF(I69=O69,$K$64,IF(I69=T69,$R$64,IF(I69=X69,$V$64,IF(I69=AB69,$Z$64,0))))</f>
        <v>КурьерСервисЭкспресс</v>
      </c>
      <c r="F69" s="46" t="str">
        <f t="shared" ref="F69:F132" si="3">IF(J69=Q69,$K$64,IF(J69=U69,$R$64,IF(J69=Y69,$V$64,IF(J69=AC69,$Z$64,0))))</f>
        <v>КурьерСервисЭкспресс</v>
      </c>
      <c r="G69" s="27">
        <f t="shared" ref="G69:G132" si="4">MIN(K69,R69,V69,Z69)</f>
        <v>281</v>
      </c>
      <c r="H69" s="25">
        <f t="shared" ref="H69:H132" si="5">MIN(M69,S69,W69,AA69)</f>
        <v>331</v>
      </c>
      <c r="I69" s="25">
        <f t="shared" ref="I69:I132" si="6">MIN(O69,T69,X69,AB69)</f>
        <v>400</v>
      </c>
      <c r="J69" s="26">
        <f t="shared" ref="J69:J132" si="7">MIN(Q69,U69,Y69,AC69)</f>
        <v>400</v>
      </c>
      <c r="K69" s="27">
        <v>281</v>
      </c>
      <c r="L69" s="65" t="s">
        <v>45</v>
      </c>
      <c r="M69" s="25">
        <v>331</v>
      </c>
      <c r="N69" s="65" t="s">
        <v>63</v>
      </c>
      <c r="O69" s="25">
        <v>651</v>
      </c>
      <c r="P69" s="65" t="s">
        <v>64</v>
      </c>
      <c r="Q69" s="26">
        <v>651</v>
      </c>
      <c r="R69" s="27">
        <v>400</v>
      </c>
      <c r="S69" s="25">
        <v>400</v>
      </c>
      <c r="T69" s="25">
        <v>400</v>
      </c>
      <c r="U69" s="26">
        <v>400</v>
      </c>
      <c r="V69" s="27">
        <v>476.07</v>
      </c>
      <c r="W69" s="25">
        <v>511.9</v>
      </c>
      <c r="X69" s="25">
        <v>476.07</v>
      </c>
      <c r="Y69" s="26">
        <v>511.9</v>
      </c>
      <c r="Z69" s="27">
        <v>434</v>
      </c>
      <c r="AA69" s="25">
        <v>500</v>
      </c>
      <c r="AB69" s="25">
        <v>434</v>
      </c>
      <c r="AC69" s="26">
        <v>500</v>
      </c>
      <c r="AD69" s="72">
        <v>0.05</v>
      </c>
      <c r="AE69" s="73">
        <v>0.05</v>
      </c>
    </row>
    <row r="70" spans="1:31" s="16" customFormat="1" ht="27.6" customHeight="1" x14ac:dyDescent="0.25">
      <c r="A70" s="187"/>
      <c r="B70" s="24" t="s">
        <v>47</v>
      </c>
      <c r="C70" s="27" t="str">
        <f t="shared" si="0"/>
        <v>ЗЕСТ Экспресс</v>
      </c>
      <c r="D70" s="46" t="str">
        <f t="shared" si="1"/>
        <v>ЗЕСТ Экспресс</v>
      </c>
      <c r="E70" s="25" t="str">
        <f t="shared" si="2"/>
        <v>ФДМ</v>
      </c>
      <c r="F70" s="46" t="str">
        <f t="shared" si="3"/>
        <v>КурьерСервисЭкспресс</v>
      </c>
      <c r="G70" s="27">
        <f t="shared" si="4"/>
        <v>363</v>
      </c>
      <c r="H70" s="25">
        <f t="shared" si="5"/>
        <v>605</v>
      </c>
      <c r="I70" s="25">
        <f t="shared" si="6"/>
        <v>564</v>
      </c>
      <c r="J70" s="26">
        <f t="shared" si="7"/>
        <v>630.40000000000009</v>
      </c>
      <c r="K70" s="27">
        <v>363</v>
      </c>
      <c r="L70" s="65" t="s">
        <v>45</v>
      </c>
      <c r="M70" s="25">
        <v>605</v>
      </c>
      <c r="N70" s="65" t="s">
        <v>63</v>
      </c>
      <c r="O70" s="25">
        <v>689</v>
      </c>
      <c r="P70" s="65" t="s">
        <v>64</v>
      </c>
      <c r="Q70" s="26">
        <v>689</v>
      </c>
      <c r="R70" s="27">
        <v>846</v>
      </c>
      <c r="S70" s="25">
        <v>1128</v>
      </c>
      <c r="T70" s="25">
        <v>709.2</v>
      </c>
      <c r="U70" s="26">
        <v>630.40000000000009</v>
      </c>
      <c r="V70" s="27">
        <v>642.97</v>
      </c>
      <c r="W70" s="25">
        <v>691.36</v>
      </c>
      <c r="X70" s="25">
        <v>642.97</v>
      </c>
      <c r="Y70" s="26">
        <v>691.36</v>
      </c>
      <c r="Z70" s="27">
        <v>564</v>
      </c>
      <c r="AA70" s="25">
        <v>688</v>
      </c>
      <c r="AB70" s="25">
        <v>564</v>
      </c>
      <c r="AC70" s="26">
        <v>688</v>
      </c>
      <c r="AD70" s="72">
        <v>0.05</v>
      </c>
      <c r="AE70" s="73">
        <v>0.1</v>
      </c>
    </row>
    <row r="71" spans="1:31" s="16" customFormat="1" ht="15.75" customHeight="1" x14ac:dyDescent="0.25">
      <c r="A71" s="187"/>
      <c r="B71" s="24" t="s">
        <v>48</v>
      </c>
      <c r="C71" s="27" t="str">
        <f t="shared" si="0"/>
        <v>ЗЕСТ Экспресс</v>
      </c>
      <c r="D71" s="46" t="str">
        <f t="shared" si="1"/>
        <v>ФГУП ГЦСС</v>
      </c>
      <c r="E71" s="25" t="str">
        <f t="shared" si="2"/>
        <v>ФДМ</v>
      </c>
      <c r="F71" s="46" t="str">
        <f t="shared" si="3"/>
        <v>ЗЕСТ Экспресс</v>
      </c>
      <c r="G71" s="27">
        <f t="shared" si="4"/>
        <v>434</v>
      </c>
      <c r="H71" s="25">
        <f t="shared" si="5"/>
        <v>838.98</v>
      </c>
      <c r="I71" s="25">
        <f t="shared" si="6"/>
        <v>694</v>
      </c>
      <c r="J71" s="26">
        <f t="shared" si="7"/>
        <v>722</v>
      </c>
      <c r="K71" s="27">
        <v>434</v>
      </c>
      <c r="L71" s="65" t="s">
        <v>45</v>
      </c>
      <c r="M71" s="25">
        <v>863</v>
      </c>
      <c r="N71" s="65" t="s">
        <v>63</v>
      </c>
      <c r="O71" s="25">
        <v>722</v>
      </c>
      <c r="P71" s="65" t="s">
        <v>64</v>
      </c>
      <c r="Q71" s="26">
        <v>722</v>
      </c>
      <c r="R71" s="27">
        <v>1098</v>
      </c>
      <c r="S71" s="25">
        <v>1464</v>
      </c>
      <c r="T71" s="25">
        <v>867.6</v>
      </c>
      <c r="U71" s="26">
        <v>771.2</v>
      </c>
      <c r="V71" s="27">
        <v>780.26</v>
      </c>
      <c r="W71" s="25">
        <v>838.98</v>
      </c>
      <c r="X71" s="25">
        <v>780.26</v>
      </c>
      <c r="Y71" s="26">
        <v>838.98</v>
      </c>
      <c r="Z71" s="27">
        <v>694</v>
      </c>
      <c r="AA71" s="25">
        <v>876</v>
      </c>
      <c r="AB71" s="25">
        <v>694</v>
      </c>
      <c r="AC71" s="26">
        <v>876</v>
      </c>
      <c r="AD71" s="72">
        <v>0.15</v>
      </c>
      <c r="AE71" s="73">
        <v>0.2</v>
      </c>
    </row>
    <row r="72" spans="1:31" s="16" customFormat="1" ht="27.6" customHeight="1" x14ac:dyDescent="0.25">
      <c r="A72" s="187"/>
      <c r="B72" s="24" t="s">
        <v>49</v>
      </c>
      <c r="C72" s="27" t="str">
        <f t="shared" si="0"/>
        <v>ЗЕСТ Экспресс</v>
      </c>
      <c r="D72" s="46" t="str">
        <f t="shared" si="1"/>
        <v>ФГУП ГЦСС</v>
      </c>
      <c r="E72" s="25" t="str">
        <f t="shared" si="2"/>
        <v>ЗЕСТ Экспресс</v>
      </c>
      <c r="F72" s="46" t="str">
        <f t="shared" si="3"/>
        <v>ЗЕСТ Экспресс</v>
      </c>
      <c r="G72" s="27">
        <f t="shared" si="4"/>
        <v>611</v>
      </c>
      <c r="H72" s="25">
        <f t="shared" si="5"/>
        <v>1192.08</v>
      </c>
      <c r="I72" s="25">
        <f t="shared" si="6"/>
        <v>840</v>
      </c>
      <c r="J72" s="26">
        <f t="shared" si="7"/>
        <v>840</v>
      </c>
      <c r="K72" s="27">
        <v>611</v>
      </c>
      <c r="L72" s="65" t="s">
        <v>45</v>
      </c>
      <c r="M72" s="25">
        <v>1509</v>
      </c>
      <c r="N72" s="65" t="s">
        <v>63</v>
      </c>
      <c r="O72" s="25">
        <v>840</v>
      </c>
      <c r="P72" s="65" t="s">
        <v>64</v>
      </c>
      <c r="Q72" s="26">
        <v>840</v>
      </c>
      <c r="R72" s="27">
        <v>1539</v>
      </c>
      <c r="S72" s="25">
        <v>2052</v>
      </c>
      <c r="T72" s="25">
        <v>1144.8</v>
      </c>
      <c r="U72" s="26">
        <v>1017.6</v>
      </c>
      <c r="V72" s="27">
        <v>1108.6500000000001</v>
      </c>
      <c r="W72" s="25">
        <v>1192.08</v>
      </c>
      <c r="X72" s="25">
        <v>1108.6500000000001</v>
      </c>
      <c r="Y72" s="26">
        <v>1192.08</v>
      </c>
      <c r="Z72" s="27">
        <v>1019</v>
      </c>
      <c r="AA72" s="25">
        <v>1346</v>
      </c>
      <c r="AB72" s="25">
        <v>1019</v>
      </c>
      <c r="AC72" s="26">
        <v>1346</v>
      </c>
      <c r="AD72" s="72">
        <v>0.15</v>
      </c>
      <c r="AE72" s="73">
        <v>0.2</v>
      </c>
    </row>
    <row r="73" spans="1:31" s="16" customFormat="1" ht="14.25" customHeight="1" x14ac:dyDescent="0.25">
      <c r="A73" s="187"/>
      <c r="B73" s="24" t="s">
        <v>50</v>
      </c>
      <c r="C73" s="27" t="str">
        <f t="shared" si="0"/>
        <v>ЗЕСТ Экспресс</v>
      </c>
      <c r="D73" s="46" t="str">
        <f t="shared" si="1"/>
        <v>ФГУП ГЦСС</v>
      </c>
      <c r="E73" s="25" t="str">
        <f t="shared" si="2"/>
        <v>ЗЕСТ Экспресс</v>
      </c>
      <c r="F73" s="46" t="str">
        <f t="shared" si="3"/>
        <v>ЗЕСТ Экспресс</v>
      </c>
      <c r="G73" s="27">
        <f t="shared" si="4"/>
        <v>773</v>
      </c>
      <c r="H73" s="25">
        <f t="shared" si="5"/>
        <v>1545.18</v>
      </c>
      <c r="I73" s="25">
        <f t="shared" si="6"/>
        <v>966</v>
      </c>
      <c r="J73" s="26">
        <f t="shared" si="7"/>
        <v>966</v>
      </c>
      <c r="K73" s="27">
        <v>773</v>
      </c>
      <c r="L73" s="65" t="s">
        <v>45</v>
      </c>
      <c r="M73" s="25">
        <v>2132</v>
      </c>
      <c r="N73" s="65" t="s">
        <v>63</v>
      </c>
      <c r="O73" s="25">
        <v>966</v>
      </c>
      <c r="P73" s="65" t="s">
        <v>64</v>
      </c>
      <c r="Q73" s="26">
        <v>966</v>
      </c>
      <c r="R73" s="27">
        <v>2169</v>
      </c>
      <c r="S73" s="25">
        <v>2892</v>
      </c>
      <c r="T73" s="25">
        <v>1540.8</v>
      </c>
      <c r="U73" s="26">
        <v>1369.6000000000001</v>
      </c>
      <c r="V73" s="27">
        <v>1437.02</v>
      </c>
      <c r="W73" s="25">
        <v>1545.18</v>
      </c>
      <c r="X73" s="25">
        <v>1437.02</v>
      </c>
      <c r="Y73" s="26">
        <v>1545.18</v>
      </c>
      <c r="Z73" s="27">
        <v>1344</v>
      </c>
      <c r="AA73" s="25">
        <v>1816</v>
      </c>
      <c r="AB73" s="25">
        <v>1344</v>
      </c>
      <c r="AC73" s="26">
        <v>1816</v>
      </c>
      <c r="AD73" s="72">
        <v>0.2</v>
      </c>
      <c r="AE73" s="73">
        <v>0.15</v>
      </c>
    </row>
    <row r="74" spans="1:31" s="16" customFormat="1" ht="18.75" customHeight="1" x14ac:dyDescent="0.25">
      <c r="A74" s="187"/>
      <c r="B74" s="24" t="s">
        <v>51</v>
      </c>
      <c r="C74" s="27" t="str">
        <f t="shared" si="0"/>
        <v>ЗЕСТ Экспресс</v>
      </c>
      <c r="D74" s="46" t="str">
        <f t="shared" si="1"/>
        <v>ФГУП ГЦСС</v>
      </c>
      <c r="E74" s="25" t="str">
        <f t="shared" si="2"/>
        <v>ЗЕСТ Экспресс</v>
      </c>
      <c r="F74" s="46" t="str">
        <f t="shared" si="3"/>
        <v>ЗЕСТ Экспресс</v>
      </c>
      <c r="G74" s="27">
        <f t="shared" si="4"/>
        <v>923</v>
      </c>
      <c r="H74" s="25">
        <f t="shared" si="5"/>
        <v>1898.33</v>
      </c>
      <c r="I74" s="25">
        <f t="shared" si="6"/>
        <v>1102</v>
      </c>
      <c r="J74" s="26">
        <f t="shared" si="7"/>
        <v>1102</v>
      </c>
      <c r="K74" s="27">
        <v>923</v>
      </c>
      <c r="L74" s="65" t="s">
        <v>45</v>
      </c>
      <c r="M74" s="25">
        <v>2747</v>
      </c>
      <c r="N74" s="65" t="s">
        <v>63</v>
      </c>
      <c r="O74" s="25">
        <v>1102</v>
      </c>
      <c r="P74" s="65" t="s">
        <v>64</v>
      </c>
      <c r="Q74" s="26">
        <v>1102</v>
      </c>
      <c r="R74" s="27">
        <v>2799</v>
      </c>
      <c r="S74" s="25">
        <v>3732</v>
      </c>
      <c r="T74" s="25">
        <v>1936.8</v>
      </c>
      <c r="U74" s="26">
        <v>1721.6000000000001</v>
      </c>
      <c r="V74" s="27">
        <v>1765.45</v>
      </c>
      <c r="W74" s="25">
        <v>1898.33</v>
      </c>
      <c r="X74" s="25">
        <v>1765.45</v>
      </c>
      <c r="Y74" s="26">
        <v>1898.33</v>
      </c>
      <c r="Z74" s="27">
        <v>1669</v>
      </c>
      <c r="AA74" s="25">
        <v>2286</v>
      </c>
      <c r="AB74" s="25">
        <v>1669</v>
      </c>
      <c r="AC74" s="26">
        <v>2286</v>
      </c>
      <c r="AD74" s="72">
        <v>0.15</v>
      </c>
      <c r="AE74" s="73">
        <v>0.1</v>
      </c>
    </row>
    <row r="75" spans="1:31" s="16" customFormat="1" ht="16.5" customHeight="1" x14ac:dyDescent="0.25">
      <c r="A75" s="187"/>
      <c r="B75" s="24" t="s">
        <v>52</v>
      </c>
      <c r="C75" s="27" t="str">
        <f t="shared" si="0"/>
        <v>ЗЕСТ Экспресс</v>
      </c>
      <c r="D75" s="46" t="str">
        <f t="shared" si="1"/>
        <v>ФГУП ГЦСС</v>
      </c>
      <c r="E75" s="25" t="str">
        <f t="shared" si="2"/>
        <v>ЗЕСТ Экспресс</v>
      </c>
      <c r="F75" s="46" t="str">
        <f t="shared" si="3"/>
        <v>ЗЕСТ Экспресс</v>
      </c>
      <c r="G75" s="27">
        <f t="shared" si="4"/>
        <v>1063</v>
      </c>
      <c r="H75" s="25">
        <f t="shared" si="5"/>
        <v>2196.6799999999998</v>
      </c>
      <c r="I75" s="25">
        <f t="shared" si="6"/>
        <v>1247</v>
      </c>
      <c r="J75" s="26">
        <f t="shared" si="7"/>
        <v>1247</v>
      </c>
      <c r="K75" s="27">
        <v>1063</v>
      </c>
      <c r="L75" s="65" t="s">
        <v>45</v>
      </c>
      <c r="M75" s="25">
        <v>3712</v>
      </c>
      <c r="N75" s="65" t="s">
        <v>63</v>
      </c>
      <c r="O75" s="25">
        <v>1247</v>
      </c>
      <c r="P75" s="65" t="s">
        <v>64</v>
      </c>
      <c r="Q75" s="26">
        <v>1247</v>
      </c>
      <c r="R75" s="27">
        <v>3429</v>
      </c>
      <c r="S75" s="25">
        <v>4572</v>
      </c>
      <c r="T75" s="25">
        <v>2332.8000000000002</v>
      </c>
      <c r="U75" s="26">
        <v>2073.6</v>
      </c>
      <c r="V75" s="27">
        <v>2042.92</v>
      </c>
      <c r="W75" s="25">
        <v>2196.6799999999998</v>
      </c>
      <c r="X75" s="25">
        <v>2042.92</v>
      </c>
      <c r="Y75" s="26">
        <v>2196.6799999999998</v>
      </c>
      <c r="Z75" s="27">
        <v>1994</v>
      </c>
      <c r="AA75" s="25">
        <v>2756</v>
      </c>
      <c r="AB75" s="25">
        <v>1994</v>
      </c>
      <c r="AC75" s="26">
        <v>2756</v>
      </c>
      <c r="AD75" s="72">
        <v>0.1</v>
      </c>
      <c r="AE75" s="73">
        <v>0.05</v>
      </c>
    </row>
    <row r="76" spans="1:31" s="16" customFormat="1" ht="39.75" customHeight="1" x14ac:dyDescent="0.25">
      <c r="A76" s="187"/>
      <c r="B76" s="24" t="s">
        <v>53</v>
      </c>
      <c r="C76" s="27" t="str">
        <f t="shared" si="0"/>
        <v>ЗЕСТ Экспресс</v>
      </c>
      <c r="D76" s="46" t="str">
        <f t="shared" si="1"/>
        <v>ФГУП ГЦСС</v>
      </c>
      <c r="E76" s="25" t="str">
        <f t="shared" si="2"/>
        <v>ЗЕСТ Экспресс</v>
      </c>
      <c r="F76" s="46" t="str">
        <f t="shared" si="3"/>
        <v>ЗЕСТ Экспресс</v>
      </c>
      <c r="G76" s="27">
        <f t="shared" si="4"/>
        <v>1195</v>
      </c>
      <c r="H76" s="25">
        <f t="shared" si="5"/>
        <v>2493.0500000000002</v>
      </c>
      <c r="I76" s="25">
        <f t="shared" si="6"/>
        <v>1400</v>
      </c>
      <c r="J76" s="26">
        <f t="shared" si="7"/>
        <v>1400</v>
      </c>
      <c r="K76" s="27">
        <v>1195</v>
      </c>
      <c r="L76" s="65" t="s">
        <v>45</v>
      </c>
      <c r="M76" s="25">
        <v>4672</v>
      </c>
      <c r="N76" s="65" t="s">
        <v>63</v>
      </c>
      <c r="O76" s="25">
        <v>1400</v>
      </c>
      <c r="P76" s="65" t="s">
        <v>64</v>
      </c>
      <c r="Q76" s="26">
        <v>1400</v>
      </c>
      <c r="R76" s="27">
        <v>4036.5</v>
      </c>
      <c r="S76" s="25">
        <v>5382</v>
      </c>
      <c r="T76" s="25">
        <v>2715.3</v>
      </c>
      <c r="U76" s="26">
        <v>2413.6</v>
      </c>
      <c r="V76" s="27">
        <v>2318.5500000000002</v>
      </c>
      <c r="W76" s="25">
        <v>2493.0500000000002</v>
      </c>
      <c r="X76" s="25">
        <v>2318.5500000000002</v>
      </c>
      <c r="Y76" s="26">
        <v>2493.0500000000002</v>
      </c>
      <c r="Z76" s="27">
        <v>2319</v>
      </c>
      <c r="AA76" s="25">
        <v>3226</v>
      </c>
      <c r="AB76" s="25">
        <v>2319</v>
      </c>
      <c r="AC76" s="26">
        <v>3226</v>
      </c>
      <c r="AD76" s="72">
        <v>0.05</v>
      </c>
      <c r="AE76" s="73">
        <v>0.05</v>
      </c>
    </row>
    <row r="77" spans="1:31" s="16" customFormat="1" ht="42" customHeight="1" thickBot="1" x14ac:dyDescent="0.3">
      <c r="A77" s="187"/>
      <c r="B77" s="28" t="s">
        <v>54</v>
      </c>
      <c r="C77" s="27" t="str">
        <f t="shared" si="0"/>
        <v>ЗЕСТ Экспресс</v>
      </c>
      <c r="D77" s="46" t="str">
        <f t="shared" si="1"/>
        <v>ФГУП ГЦСС</v>
      </c>
      <c r="E77" s="25" t="str">
        <f t="shared" si="2"/>
        <v>ЗЕСТ Экспресс</v>
      </c>
      <c r="F77" s="46" t="str">
        <f t="shared" si="3"/>
        <v>ЗЕСТ Экспресс</v>
      </c>
      <c r="G77" s="27">
        <f t="shared" si="4"/>
        <v>37</v>
      </c>
      <c r="H77" s="25">
        <f t="shared" si="5"/>
        <v>59.47</v>
      </c>
      <c r="I77" s="25">
        <f t="shared" si="6"/>
        <v>27</v>
      </c>
      <c r="J77" s="26">
        <f t="shared" si="7"/>
        <v>27</v>
      </c>
      <c r="K77" s="27">
        <v>37</v>
      </c>
      <c r="L77" s="65" t="s">
        <v>45</v>
      </c>
      <c r="M77" s="25">
        <v>129</v>
      </c>
      <c r="N77" s="65" t="s">
        <v>63</v>
      </c>
      <c r="O77" s="25">
        <v>27</v>
      </c>
      <c r="P77" s="65" t="s">
        <v>64</v>
      </c>
      <c r="Q77" s="26">
        <v>27</v>
      </c>
      <c r="R77" s="27">
        <v>117</v>
      </c>
      <c r="S77" s="25">
        <v>104</v>
      </c>
      <c r="T77" s="25">
        <v>117</v>
      </c>
      <c r="U77" s="26">
        <v>104</v>
      </c>
      <c r="V77" s="27">
        <v>55.31</v>
      </c>
      <c r="W77" s="25">
        <v>59.47</v>
      </c>
      <c r="X77" s="25">
        <v>55.31</v>
      </c>
      <c r="Y77" s="26">
        <v>59.47</v>
      </c>
      <c r="Z77" s="27">
        <v>65</v>
      </c>
      <c r="AA77" s="25">
        <v>94</v>
      </c>
      <c r="AB77" s="25">
        <v>65</v>
      </c>
      <c r="AC77" s="26">
        <v>94</v>
      </c>
      <c r="AD77" s="72">
        <v>0.05</v>
      </c>
      <c r="AE77" s="73">
        <v>0.05</v>
      </c>
    </row>
    <row r="78" spans="1:31" s="35" customFormat="1" ht="42" hidden="1" customHeight="1" x14ac:dyDescent="0.25">
      <c r="A78" s="29"/>
      <c r="B78" s="30"/>
      <c r="C78" s="27" t="e">
        <f t="shared" si="0"/>
        <v>#REF!</v>
      </c>
      <c r="D78" s="46" t="e">
        <f t="shared" si="1"/>
        <v>#REF!</v>
      </c>
      <c r="E78" s="25" t="e">
        <f t="shared" si="2"/>
        <v>#REF!</v>
      </c>
      <c r="F78" s="46" t="e">
        <f t="shared" si="3"/>
        <v>#REF!</v>
      </c>
      <c r="G78" s="27" t="e">
        <f t="shared" si="4"/>
        <v>#REF!</v>
      </c>
      <c r="H78" s="25" t="e">
        <f t="shared" si="5"/>
        <v>#REF!</v>
      </c>
      <c r="I78" s="25" t="e">
        <f t="shared" si="6"/>
        <v>#REF!</v>
      </c>
      <c r="J78" s="26" t="e">
        <f t="shared" si="7"/>
        <v>#REF!</v>
      </c>
      <c r="K78" s="31" t="e">
        <f>SUMPRODUCT(#REF!,K68:K77)</f>
        <v>#REF!</v>
      </c>
      <c r="L78" s="66"/>
      <c r="M78" s="32" t="e">
        <f>SUMPRODUCT(#REF!,M68:M77)</f>
        <v>#REF!</v>
      </c>
      <c r="N78" s="66"/>
      <c r="O78" s="33" t="e">
        <f>SUMPRODUCT(#REF!,O68:O77)</f>
        <v>#REF!</v>
      </c>
      <c r="P78" s="66"/>
      <c r="Q78" s="34" t="e">
        <f>SUMPRODUCT(#REF!,Q68:Q77)</f>
        <v>#REF!</v>
      </c>
      <c r="R78" s="31" t="e">
        <f>SUMPRODUCT(#REF!,R68:R77)</f>
        <v>#REF!</v>
      </c>
      <c r="S78" s="32" t="e">
        <f>SUMPRODUCT(#REF!,S68:S77)</f>
        <v>#REF!</v>
      </c>
      <c r="T78" s="33" t="e">
        <f>SUMPRODUCT(#REF!,T68:T77)</f>
        <v>#REF!</v>
      </c>
      <c r="U78" s="34" t="e">
        <f>SUMPRODUCT(#REF!,U68:U77)</f>
        <v>#REF!</v>
      </c>
      <c r="V78" s="31" t="e">
        <f>SUMPRODUCT(#REF!,V68:V77)</f>
        <v>#REF!</v>
      </c>
      <c r="W78" s="32" t="e">
        <f>SUMPRODUCT(#REF!,W68:W77)</f>
        <v>#REF!</v>
      </c>
      <c r="X78" s="33" t="e">
        <f>SUMPRODUCT(#REF!,X68:X77)</f>
        <v>#REF!</v>
      </c>
      <c r="Y78" s="34" t="e">
        <f>SUMPRODUCT(#REF!,Y68:Y77)</f>
        <v>#REF!</v>
      </c>
      <c r="Z78" s="31" t="e">
        <f>SUMPRODUCT(#REF!,Z68:Z77)</f>
        <v>#REF!</v>
      </c>
      <c r="AA78" s="32" t="e">
        <f>SUMPRODUCT(#REF!,AA68:AA77)</f>
        <v>#REF!</v>
      </c>
      <c r="AB78" s="33" t="e">
        <f>SUMPRODUCT(#REF!,AB68:AB77)</f>
        <v>#REF!</v>
      </c>
      <c r="AC78" s="34" t="e">
        <f>SUMPRODUCT(#REF!,AC68:AC77)</f>
        <v>#REF!</v>
      </c>
      <c r="AD78" s="74">
        <f>SUM(AD68:AD77)</f>
        <v>1.0000000000000002</v>
      </c>
      <c r="AE78" s="75">
        <f>SUM(AE68:AE77)</f>
        <v>1.0000000000000002</v>
      </c>
    </row>
    <row r="79" spans="1:31" s="16" customFormat="1" ht="29.25" customHeight="1" x14ac:dyDescent="0.25">
      <c r="A79" s="187" t="s">
        <v>3</v>
      </c>
      <c r="B79" s="24" t="s">
        <v>42</v>
      </c>
      <c r="C79" s="27" t="str">
        <f t="shared" si="0"/>
        <v>ЗЕСТ Экспресс</v>
      </c>
      <c r="D79" s="46" t="str">
        <f t="shared" si="1"/>
        <v>ЗЕСТ Экспресс</v>
      </c>
      <c r="E79" s="25" t="str">
        <f t="shared" si="2"/>
        <v>ФГУП ГЦСС</v>
      </c>
      <c r="F79" s="46" t="str">
        <f t="shared" si="3"/>
        <v>КурьерСервисЭкспресс</v>
      </c>
      <c r="G79" s="27">
        <f t="shared" si="4"/>
        <v>250</v>
      </c>
      <c r="H79" s="25">
        <f t="shared" si="5"/>
        <v>267</v>
      </c>
      <c r="I79" s="25">
        <f t="shared" si="6"/>
        <v>339.78</v>
      </c>
      <c r="J79" s="26">
        <f t="shared" si="7"/>
        <v>350</v>
      </c>
      <c r="K79" s="27">
        <v>250</v>
      </c>
      <c r="L79" s="65" t="s">
        <v>55</v>
      </c>
      <c r="M79" s="25">
        <v>267</v>
      </c>
      <c r="N79" s="65" t="s">
        <v>63</v>
      </c>
      <c r="O79" s="25">
        <v>597</v>
      </c>
      <c r="P79" s="65" t="s">
        <v>65</v>
      </c>
      <c r="Q79" s="26">
        <v>597</v>
      </c>
      <c r="R79" s="27">
        <v>350</v>
      </c>
      <c r="S79" s="25">
        <v>350</v>
      </c>
      <c r="T79" s="25">
        <v>350</v>
      </c>
      <c r="U79" s="26">
        <v>350</v>
      </c>
      <c r="V79" s="27">
        <v>339.78</v>
      </c>
      <c r="W79" s="25">
        <v>365.35</v>
      </c>
      <c r="X79" s="25">
        <v>339.78</v>
      </c>
      <c r="Y79" s="26">
        <v>365.35</v>
      </c>
      <c r="Z79" s="27">
        <v>380</v>
      </c>
      <c r="AA79" s="25">
        <v>437</v>
      </c>
      <c r="AB79" s="25">
        <v>380</v>
      </c>
      <c r="AC79" s="26">
        <v>437</v>
      </c>
      <c r="AD79" s="70">
        <v>0.05</v>
      </c>
      <c r="AE79" s="71">
        <v>0.05</v>
      </c>
    </row>
    <row r="80" spans="1:31" s="16" customFormat="1" ht="22.5" customHeight="1" x14ac:dyDescent="0.25">
      <c r="A80" s="187"/>
      <c r="B80" s="24" t="s">
        <v>46</v>
      </c>
      <c r="C80" s="27" t="str">
        <f t="shared" si="0"/>
        <v>ЗЕСТ Экспресс</v>
      </c>
      <c r="D80" s="46" t="str">
        <f t="shared" si="1"/>
        <v>ЗЕСТ Экспресс</v>
      </c>
      <c r="E80" s="25" t="str">
        <f t="shared" si="2"/>
        <v>ФГУП ГЦСС</v>
      </c>
      <c r="F80" s="46" t="str">
        <f t="shared" si="3"/>
        <v>КурьерСервисЭкспресс</v>
      </c>
      <c r="G80" s="27">
        <f t="shared" si="4"/>
        <v>267</v>
      </c>
      <c r="H80" s="25">
        <f t="shared" si="5"/>
        <v>285</v>
      </c>
      <c r="I80" s="25">
        <f t="shared" si="6"/>
        <v>374.85</v>
      </c>
      <c r="J80" s="26">
        <f t="shared" si="7"/>
        <v>400</v>
      </c>
      <c r="K80" s="27">
        <v>267</v>
      </c>
      <c r="L80" s="65" t="s">
        <v>55</v>
      </c>
      <c r="M80" s="25">
        <v>285</v>
      </c>
      <c r="N80" s="65" t="s">
        <v>63</v>
      </c>
      <c r="O80" s="25">
        <v>625</v>
      </c>
      <c r="P80" s="65" t="s">
        <v>65</v>
      </c>
      <c r="Q80" s="26">
        <v>625</v>
      </c>
      <c r="R80" s="27">
        <v>400</v>
      </c>
      <c r="S80" s="25">
        <v>400</v>
      </c>
      <c r="T80" s="25">
        <v>400</v>
      </c>
      <c r="U80" s="26">
        <v>400</v>
      </c>
      <c r="V80" s="27">
        <v>374.85</v>
      </c>
      <c r="W80" s="25">
        <v>403.05</v>
      </c>
      <c r="X80" s="25">
        <v>374.85</v>
      </c>
      <c r="Y80" s="26">
        <v>403.05</v>
      </c>
      <c r="Z80" s="27">
        <v>380</v>
      </c>
      <c r="AA80" s="25">
        <v>437</v>
      </c>
      <c r="AB80" s="25">
        <v>380</v>
      </c>
      <c r="AC80" s="26">
        <v>437</v>
      </c>
      <c r="AD80" s="72">
        <v>0.05</v>
      </c>
      <c r="AE80" s="73">
        <v>0.05</v>
      </c>
    </row>
    <row r="81" spans="1:31" s="16" customFormat="1" ht="32.25" customHeight="1" x14ac:dyDescent="0.25">
      <c r="A81" s="187"/>
      <c r="B81" s="24" t="s">
        <v>47</v>
      </c>
      <c r="C81" s="27" t="str">
        <f t="shared" si="0"/>
        <v>ЗЕСТ Экспресс</v>
      </c>
      <c r="D81" s="46" t="str">
        <f t="shared" si="1"/>
        <v>ЗЕСТ Экспресс</v>
      </c>
      <c r="E81" s="25" t="str">
        <f t="shared" si="2"/>
        <v>ФГУП ГЦСС</v>
      </c>
      <c r="F81" s="46" t="str">
        <f t="shared" si="3"/>
        <v>ФГУП ГЦСС</v>
      </c>
      <c r="G81" s="27">
        <f t="shared" si="4"/>
        <v>296</v>
      </c>
      <c r="H81" s="25">
        <f t="shared" si="5"/>
        <v>316</v>
      </c>
      <c r="I81" s="25">
        <f t="shared" si="6"/>
        <v>420.8</v>
      </c>
      <c r="J81" s="26">
        <f t="shared" si="7"/>
        <v>452.43</v>
      </c>
      <c r="K81" s="27">
        <v>296</v>
      </c>
      <c r="L81" s="65" t="s">
        <v>55</v>
      </c>
      <c r="M81" s="25">
        <v>316</v>
      </c>
      <c r="N81" s="65" t="s">
        <v>63</v>
      </c>
      <c r="O81" s="25">
        <v>642</v>
      </c>
      <c r="P81" s="65" t="s">
        <v>65</v>
      </c>
      <c r="Q81" s="26">
        <v>642</v>
      </c>
      <c r="R81" s="27">
        <v>654.30000000000007</v>
      </c>
      <c r="S81" s="25">
        <v>581.6</v>
      </c>
      <c r="T81" s="25">
        <v>598.5</v>
      </c>
      <c r="U81" s="26">
        <v>532</v>
      </c>
      <c r="V81" s="27">
        <v>420.8</v>
      </c>
      <c r="W81" s="25">
        <v>452.43</v>
      </c>
      <c r="X81" s="25">
        <v>420.8</v>
      </c>
      <c r="Y81" s="26">
        <v>452.43</v>
      </c>
      <c r="Z81" s="27">
        <v>470</v>
      </c>
      <c r="AA81" s="25">
        <v>541</v>
      </c>
      <c r="AB81" s="25">
        <v>470</v>
      </c>
      <c r="AC81" s="26">
        <v>541</v>
      </c>
      <c r="AD81" s="72">
        <v>0.05</v>
      </c>
      <c r="AE81" s="73">
        <v>0.1</v>
      </c>
    </row>
    <row r="82" spans="1:31" s="16" customFormat="1" ht="20.25" customHeight="1" x14ac:dyDescent="0.25">
      <c r="A82" s="187"/>
      <c r="B82" s="24" t="s">
        <v>48</v>
      </c>
      <c r="C82" s="27" t="str">
        <f t="shared" si="0"/>
        <v>ЗЕСТ Экспресс</v>
      </c>
      <c r="D82" s="46" t="str">
        <f t="shared" si="1"/>
        <v>ЗЕСТ Экспресс</v>
      </c>
      <c r="E82" s="25" t="str">
        <f t="shared" si="2"/>
        <v>ФДМ</v>
      </c>
      <c r="F82" s="46" t="str">
        <f t="shared" si="3"/>
        <v>ФГУП ГЦСС</v>
      </c>
      <c r="G82" s="27">
        <f t="shared" si="4"/>
        <v>318</v>
      </c>
      <c r="H82" s="25">
        <f t="shared" si="5"/>
        <v>339</v>
      </c>
      <c r="I82" s="25">
        <f t="shared" si="6"/>
        <v>560</v>
      </c>
      <c r="J82" s="26">
        <f t="shared" si="7"/>
        <v>634.01</v>
      </c>
      <c r="K82" s="27">
        <v>318</v>
      </c>
      <c r="L82" s="65" t="s">
        <v>55</v>
      </c>
      <c r="M82" s="25">
        <v>339</v>
      </c>
      <c r="N82" s="65" t="s">
        <v>63</v>
      </c>
      <c r="O82" s="25">
        <v>654</v>
      </c>
      <c r="P82" s="65" t="s">
        <v>65</v>
      </c>
      <c r="Q82" s="26">
        <v>654</v>
      </c>
      <c r="R82" s="27">
        <v>792.9</v>
      </c>
      <c r="S82" s="25">
        <v>704.80000000000007</v>
      </c>
      <c r="T82" s="25">
        <v>715.5</v>
      </c>
      <c r="U82" s="26">
        <v>636</v>
      </c>
      <c r="V82" s="27">
        <v>589.65</v>
      </c>
      <c r="W82" s="25">
        <v>634.01</v>
      </c>
      <c r="X82" s="25">
        <v>589.65</v>
      </c>
      <c r="Y82" s="26">
        <v>634.01</v>
      </c>
      <c r="Z82" s="27">
        <v>560</v>
      </c>
      <c r="AA82" s="25">
        <v>645</v>
      </c>
      <c r="AB82" s="25">
        <v>560</v>
      </c>
      <c r="AC82" s="26">
        <v>645</v>
      </c>
      <c r="AD82" s="72">
        <v>0.15</v>
      </c>
      <c r="AE82" s="73">
        <v>0.2</v>
      </c>
    </row>
    <row r="83" spans="1:31" s="16" customFormat="1" ht="25.2" customHeight="1" x14ac:dyDescent="0.25">
      <c r="A83" s="187"/>
      <c r="B83" s="24" t="s">
        <v>49</v>
      </c>
      <c r="C83" s="27" t="str">
        <f t="shared" si="0"/>
        <v>ЗЕСТ Экспресс</v>
      </c>
      <c r="D83" s="46" t="str">
        <f t="shared" si="1"/>
        <v>ЗЕСТ Экспресс</v>
      </c>
      <c r="E83" s="25" t="str">
        <f t="shared" si="2"/>
        <v>ЗЕСТ Экспресс</v>
      </c>
      <c r="F83" s="46" t="str">
        <f t="shared" si="3"/>
        <v>ЗЕСТ Экспресс</v>
      </c>
      <c r="G83" s="27">
        <f t="shared" si="4"/>
        <v>455</v>
      </c>
      <c r="H83" s="25">
        <f t="shared" si="5"/>
        <v>494</v>
      </c>
      <c r="I83" s="25">
        <f t="shared" si="6"/>
        <v>762</v>
      </c>
      <c r="J83" s="26">
        <f t="shared" si="7"/>
        <v>762</v>
      </c>
      <c r="K83" s="27">
        <v>455</v>
      </c>
      <c r="L83" s="65" t="s">
        <v>55</v>
      </c>
      <c r="M83" s="25">
        <v>494</v>
      </c>
      <c r="N83" s="65" t="s">
        <v>63</v>
      </c>
      <c r="O83" s="25">
        <v>762</v>
      </c>
      <c r="P83" s="65" t="s">
        <v>65</v>
      </c>
      <c r="Q83" s="26">
        <v>762</v>
      </c>
      <c r="R83" s="27">
        <v>1035.45</v>
      </c>
      <c r="S83" s="25">
        <v>920.40000000000009</v>
      </c>
      <c r="T83" s="25">
        <v>919.80000000000007</v>
      </c>
      <c r="U83" s="26">
        <v>817.6</v>
      </c>
      <c r="V83" s="27">
        <v>799.54</v>
      </c>
      <c r="W83" s="25">
        <v>859.71</v>
      </c>
      <c r="X83" s="25">
        <v>799.54</v>
      </c>
      <c r="Y83" s="26">
        <v>859.71</v>
      </c>
      <c r="Z83" s="27">
        <v>785</v>
      </c>
      <c r="AA83" s="25">
        <v>905</v>
      </c>
      <c r="AB83" s="25">
        <v>785</v>
      </c>
      <c r="AC83" s="26">
        <v>905</v>
      </c>
      <c r="AD83" s="72">
        <v>0.15</v>
      </c>
      <c r="AE83" s="73">
        <v>0.2</v>
      </c>
    </row>
    <row r="84" spans="1:31" s="16" customFormat="1" ht="21.75" customHeight="1" x14ac:dyDescent="0.25">
      <c r="A84" s="187"/>
      <c r="B84" s="24" t="s">
        <v>50</v>
      </c>
      <c r="C84" s="27" t="str">
        <f t="shared" si="0"/>
        <v>ЗЕСТ Экспресс</v>
      </c>
      <c r="D84" s="46" t="str">
        <f t="shared" si="1"/>
        <v>ЗЕСТ Экспресс</v>
      </c>
      <c r="E84" s="25" t="str">
        <f t="shared" si="2"/>
        <v>ЗЕСТ Экспресс</v>
      </c>
      <c r="F84" s="46" t="str">
        <f t="shared" si="3"/>
        <v>ЗЕСТ Экспресс</v>
      </c>
      <c r="G84" s="27">
        <f t="shared" si="4"/>
        <v>578</v>
      </c>
      <c r="H84" s="25">
        <f t="shared" si="5"/>
        <v>639</v>
      </c>
      <c r="I84" s="25">
        <f t="shared" si="6"/>
        <v>879</v>
      </c>
      <c r="J84" s="26">
        <f t="shared" si="7"/>
        <v>879</v>
      </c>
      <c r="K84" s="27">
        <v>578</v>
      </c>
      <c r="L84" s="65" t="s">
        <v>55</v>
      </c>
      <c r="M84" s="25">
        <v>639</v>
      </c>
      <c r="N84" s="65" t="s">
        <v>63</v>
      </c>
      <c r="O84" s="25">
        <v>879</v>
      </c>
      <c r="P84" s="65" t="s">
        <v>65</v>
      </c>
      <c r="Q84" s="26">
        <v>879</v>
      </c>
      <c r="R84" s="27">
        <v>1381.95</v>
      </c>
      <c r="S84" s="25">
        <v>1228.4000000000001</v>
      </c>
      <c r="T84" s="25">
        <v>1212.3</v>
      </c>
      <c r="U84" s="26">
        <v>1077.6000000000001</v>
      </c>
      <c r="V84" s="27">
        <v>1009.45</v>
      </c>
      <c r="W84" s="25">
        <v>1085.4100000000001</v>
      </c>
      <c r="X84" s="25">
        <v>1009.45</v>
      </c>
      <c r="Y84" s="26">
        <v>1085.4100000000001</v>
      </c>
      <c r="Z84" s="27">
        <v>1010</v>
      </c>
      <c r="AA84" s="25">
        <v>1165</v>
      </c>
      <c r="AB84" s="25">
        <v>1010</v>
      </c>
      <c r="AC84" s="26">
        <v>1165</v>
      </c>
      <c r="AD84" s="72">
        <v>0.2</v>
      </c>
      <c r="AE84" s="73">
        <v>0.15</v>
      </c>
    </row>
    <row r="85" spans="1:31" s="16" customFormat="1" ht="21.75" customHeight="1" x14ac:dyDescent="0.25">
      <c r="A85" s="187"/>
      <c r="B85" s="24" t="s">
        <v>51</v>
      </c>
      <c r="C85" s="27" t="str">
        <f t="shared" si="0"/>
        <v>ЗЕСТ Экспресс</v>
      </c>
      <c r="D85" s="46" t="str">
        <f t="shared" si="1"/>
        <v>ЗЕСТ Экспресс</v>
      </c>
      <c r="E85" s="25" t="str">
        <f t="shared" si="2"/>
        <v>ЗЕСТ Экспресс</v>
      </c>
      <c r="F85" s="46" t="str">
        <f t="shared" si="3"/>
        <v>ЗЕСТ Экспресс</v>
      </c>
      <c r="G85" s="27">
        <f t="shared" si="4"/>
        <v>690</v>
      </c>
      <c r="H85" s="25">
        <f t="shared" si="5"/>
        <v>781</v>
      </c>
      <c r="I85" s="25">
        <f t="shared" si="6"/>
        <v>1004</v>
      </c>
      <c r="J85" s="26">
        <f t="shared" si="7"/>
        <v>1004</v>
      </c>
      <c r="K85" s="27">
        <v>690</v>
      </c>
      <c r="L85" s="65" t="s">
        <v>55</v>
      </c>
      <c r="M85" s="25">
        <v>781</v>
      </c>
      <c r="N85" s="65" t="s">
        <v>63</v>
      </c>
      <c r="O85" s="25">
        <v>1004</v>
      </c>
      <c r="P85" s="65" t="s">
        <v>65</v>
      </c>
      <c r="Q85" s="26">
        <v>1004</v>
      </c>
      <c r="R85" s="27">
        <v>991.80000000000007</v>
      </c>
      <c r="S85" s="25">
        <v>1536.4</v>
      </c>
      <c r="T85" s="25">
        <v>1504.8</v>
      </c>
      <c r="U85" s="26">
        <v>1337.6000000000001</v>
      </c>
      <c r="V85" s="27">
        <v>1219.3</v>
      </c>
      <c r="W85" s="25">
        <v>1311.05</v>
      </c>
      <c r="X85" s="25">
        <v>1219.3</v>
      </c>
      <c r="Y85" s="26">
        <v>1311.05</v>
      </c>
      <c r="Z85" s="27">
        <v>1235</v>
      </c>
      <c r="AA85" s="25">
        <v>1425</v>
      </c>
      <c r="AB85" s="25">
        <v>1235</v>
      </c>
      <c r="AC85" s="26">
        <v>1425</v>
      </c>
      <c r="AD85" s="72">
        <v>0.15</v>
      </c>
      <c r="AE85" s="73">
        <v>0.1</v>
      </c>
    </row>
    <row r="86" spans="1:31" s="16" customFormat="1" ht="27.6" customHeight="1" x14ac:dyDescent="0.25">
      <c r="A86" s="187"/>
      <c r="B86" s="24" t="s">
        <v>52</v>
      </c>
      <c r="C86" s="27" t="str">
        <f t="shared" si="0"/>
        <v>ЗЕСТ Экспресс</v>
      </c>
      <c r="D86" s="46" t="str">
        <f t="shared" si="1"/>
        <v>ЗЕСТ Экспресс</v>
      </c>
      <c r="E86" s="25" t="str">
        <f t="shared" si="2"/>
        <v>ЗЕСТ Экспресс</v>
      </c>
      <c r="F86" s="46" t="str">
        <f t="shared" si="3"/>
        <v>ЗЕСТ Экспресс</v>
      </c>
      <c r="G86" s="27">
        <f t="shared" si="4"/>
        <v>791</v>
      </c>
      <c r="H86" s="25">
        <f t="shared" si="5"/>
        <v>934</v>
      </c>
      <c r="I86" s="25">
        <f t="shared" si="6"/>
        <v>1137</v>
      </c>
      <c r="J86" s="26">
        <f t="shared" si="7"/>
        <v>1137</v>
      </c>
      <c r="K86" s="27">
        <v>791</v>
      </c>
      <c r="L86" s="65" t="s">
        <v>55</v>
      </c>
      <c r="M86" s="25">
        <v>934</v>
      </c>
      <c r="N86" s="65" t="s">
        <v>63</v>
      </c>
      <c r="O86" s="25">
        <v>1137</v>
      </c>
      <c r="P86" s="65" t="s">
        <v>65</v>
      </c>
      <c r="Q86" s="26">
        <v>1137</v>
      </c>
      <c r="R86" s="27">
        <v>991.80000000000007</v>
      </c>
      <c r="S86" s="25">
        <v>1844.4</v>
      </c>
      <c r="T86" s="25">
        <v>1797.3</v>
      </c>
      <c r="U86" s="26">
        <v>1597.6000000000001</v>
      </c>
      <c r="V86" s="27">
        <v>1389.66</v>
      </c>
      <c r="W86" s="25">
        <v>1494.25</v>
      </c>
      <c r="X86" s="25">
        <v>1389.66</v>
      </c>
      <c r="Y86" s="26">
        <v>1494.25</v>
      </c>
      <c r="Z86" s="27">
        <v>1460</v>
      </c>
      <c r="AA86" s="25">
        <v>1685</v>
      </c>
      <c r="AB86" s="25">
        <v>1460</v>
      </c>
      <c r="AC86" s="26">
        <v>1685</v>
      </c>
      <c r="AD86" s="72">
        <v>0.1</v>
      </c>
      <c r="AE86" s="73">
        <v>0.05</v>
      </c>
    </row>
    <row r="87" spans="1:31" s="16" customFormat="1" ht="27.6" customHeight="1" x14ac:dyDescent="0.25">
      <c r="A87" s="187"/>
      <c r="B87" s="24" t="s">
        <v>53</v>
      </c>
      <c r="C87" s="27" t="str">
        <f t="shared" si="0"/>
        <v>ЗЕСТ Экспресс</v>
      </c>
      <c r="D87" s="46" t="str">
        <f t="shared" si="1"/>
        <v>ЗЕСТ Экспресс</v>
      </c>
      <c r="E87" s="25" t="str">
        <f t="shared" si="2"/>
        <v>ЗЕСТ Экспресс</v>
      </c>
      <c r="F87" s="46" t="str">
        <f t="shared" si="3"/>
        <v>ЗЕСТ Экспресс</v>
      </c>
      <c r="G87" s="27">
        <f t="shared" si="4"/>
        <v>885</v>
      </c>
      <c r="H87" s="25">
        <f t="shared" si="5"/>
        <v>1086</v>
      </c>
      <c r="I87" s="25">
        <f t="shared" si="6"/>
        <v>1278</v>
      </c>
      <c r="J87" s="26">
        <f t="shared" si="7"/>
        <v>1278</v>
      </c>
      <c r="K87" s="27">
        <v>885</v>
      </c>
      <c r="L87" s="65" t="s">
        <v>55</v>
      </c>
      <c r="M87" s="25">
        <v>1086</v>
      </c>
      <c r="N87" s="65" t="s">
        <v>63</v>
      </c>
      <c r="O87" s="25">
        <v>1278</v>
      </c>
      <c r="P87" s="65" t="s">
        <v>65</v>
      </c>
      <c r="Q87" s="26">
        <v>1278</v>
      </c>
      <c r="R87" s="27">
        <v>991.80000000000007</v>
      </c>
      <c r="S87" s="25">
        <v>2134.4</v>
      </c>
      <c r="T87" s="25">
        <v>2074.5</v>
      </c>
      <c r="U87" s="26">
        <v>1844</v>
      </c>
      <c r="V87" s="27">
        <v>1560.05</v>
      </c>
      <c r="W87" s="25">
        <v>1677.45</v>
      </c>
      <c r="X87" s="25">
        <v>1560.05</v>
      </c>
      <c r="Y87" s="26">
        <v>1677.45</v>
      </c>
      <c r="Z87" s="27">
        <v>1685</v>
      </c>
      <c r="AA87" s="25">
        <v>1425</v>
      </c>
      <c r="AB87" s="25">
        <v>1685</v>
      </c>
      <c r="AC87" s="26">
        <v>1425</v>
      </c>
      <c r="AD87" s="72">
        <v>0.05</v>
      </c>
      <c r="AE87" s="73">
        <v>0.05</v>
      </c>
    </row>
    <row r="88" spans="1:31" s="16" customFormat="1" ht="42" customHeight="1" thickBot="1" x14ac:dyDescent="0.3">
      <c r="A88" s="187"/>
      <c r="B88" s="28" t="s">
        <v>54</v>
      </c>
      <c r="C88" s="27" t="str">
        <f t="shared" si="0"/>
        <v>ЗЕСТ Экспресс</v>
      </c>
      <c r="D88" s="46" t="str">
        <f t="shared" si="1"/>
        <v>ЗЕСТ Экспресс</v>
      </c>
      <c r="E88" s="25" t="str">
        <f t="shared" si="2"/>
        <v>ЗЕСТ Экспресс</v>
      </c>
      <c r="F88" s="46" t="str">
        <f t="shared" si="3"/>
        <v>ЗЕСТ Экспресс</v>
      </c>
      <c r="G88" s="27">
        <f t="shared" si="4"/>
        <v>25</v>
      </c>
      <c r="H88" s="25">
        <f t="shared" si="5"/>
        <v>27</v>
      </c>
      <c r="I88" s="25">
        <f t="shared" si="6"/>
        <v>23</v>
      </c>
      <c r="J88" s="26">
        <f t="shared" si="7"/>
        <v>23</v>
      </c>
      <c r="K88" s="27">
        <v>25</v>
      </c>
      <c r="L88" s="65" t="s">
        <v>55</v>
      </c>
      <c r="M88" s="25">
        <v>27</v>
      </c>
      <c r="N88" s="65" t="s">
        <v>63</v>
      </c>
      <c r="O88" s="25">
        <v>23</v>
      </c>
      <c r="P88" s="65" t="s">
        <v>65</v>
      </c>
      <c r="Q88" s="26">
        <v>23</v>
      </c>
      <c r="R88" s="27">
        <v>61.2</v>
      </c>
      <c r="S88" s="25">
        <v>54.400000000000006</v>
      </c>
      <c r="T88" s="25">
        <v>61.2</v>
      </c>
      <c r="U88" s="26">
        <v>54.400000000000006</v>
      </c>
      <c r="V88" s="27">
        <v>34.1</v>
      </c>
      <c r="W88" s="25">
        <v>36.64</v>
      </c>
      <c r="X88" s="25">
        <v>34.1</v>
      </c>
      <c r="Y88" s="26">
        <v>36.64</v>
      </c>
      <c r="Z88" s="27">
        <v>45</v>
      </c>
      <c r="AA88" s="25">
        <v>52</v>
      </c>
      <c r="AB88" s="25">
        <v>45</v>
      </c>
      <c r="AC88" s="26">
        <v>52</v>
      </c>
      <c r="AD88" s="72">
        <v>0.05</v>
      </c>
      <c r="AE88" s="73">
        <v>0.05</v>
      </c>
    </row>
    <row r="89" spans="1:31" s="35" customFormat="1" ht="42" hidden="1" customHeight="1" x14ac:dyDescent="0.25">
      <c r="A89" s="29"/>
      <c r="B89" s="30"/>
      <c r="C89" s="27" t="e">
        <f t="shared" si="0"/>
        <v>#REF!</v>
      </c>
      <c r="D89" s="46" t="e">
        <f t="shared" si="1"/>
        <v>#REF!</v>
      </c>
      <c r="E89" s="25" t="e">
        <f t="shared" si="2"/>
        <v>#REF!</v>
      </c>
      <c r="F89" s="46" t="e">
        <f t="shared" si="3"/>
        <v>#REF!</v>
      </c>
      <c r="G89" s="27" t="e">
        <f t="shared" si="4"/>
        <v>#REF!</v>
      </c>
      <c r="H89" s="25" t="e">
        <f t="shared" si="5"/>
        <v>#REF!</v>
      </c>
      <c r="I89" s="25" t="e">
        <f t="shared" si="6"/>
        <v>#REF!</v>
      </c>
      <c r="J89" s="26" t="e">
        <f t="shared" si="7"/>
        <v>#REF!</v>
      </c>
      <c r="K89" s="31" t="e">
        <f>SUMPRODUCT(#REF!,K79:K88)</f>
        <v>#REF!</v>
      </c>
      <c r="L89" s="66"/>
      <c r="M89" s="32" t="e">
        <f>SUMPRODUCT(#REF!,M79:M88)</f>
        <v>#REF!</v>
      </c>
      <c r="N89" s="66"/>
      <c r="O89" s="33" t="e">
        <f>SUMPRODUCT(#REF!,O79:O88)</f>
        <v>#REF!</v>
      </c>
      <c r="P89" s="66"/>
      <c r="Q89" s="34" t="e">
        <f>SUMPRODUCT(#REF!,Q79:Q88)</f>
        <v>#REF!</v>
      </c>
      <c r="R89" s="31" t="e">
        <f>SUMPRODUCT(#REF!,R79:R88)</f>
        <v>#REF!</v>
      </c>
      <c r="S89" s="32" t="e">
        <f>SUMPRODUCT(#REF!,S79:S88)</f>
        <v>#REF!</v>
      </c>
      <c r="T89" s="33" t="e">
        <f>SUMPRODUCT(#REF!,T79:T88)</f>
        <v>#REF!</v>
      </c>
      <c r="U89" s="34" t="e">
        <f>SUMPRODUCT(#REF!,U79:U88)</f>
        <v>#REF!</v>
      </c>
      <c r="V89" s="31" t="e">
        <f>SUMPRODUCT(#REF!,V79:V88)</f>
        <v>#REF!</v>
      </c>
      <c r="W89" s="32" t="e">
        <f>SUMPRODUCT(#REF!,W79:W88)</f>
        <v>#REF!</v>
      </c>
      <c r="X89" s="33" t="e">
        <f>SUMPRODUCT(#REF!,X79:X88)</f>
        <v>#REF!</v>
      </c>
      <c r="Y89" s="34" t="e">
        <f>SUMPRODUCT(#REF!,Y79:Y88)</f>
        <v>#REF!</v>
      </c>
      <c r="Z89" s="31" t="e">
        <f>SUMPRODUCT(#REF!,Z79:Z88)</f>
        <v>#REF!</v>
      </c>
      <c r="AA89" s="32" t="e">
        <f>SUMPRODUCT(#REF!,AA79:AA88)</f>
        <v>#REF!</v>
      </c>
      <c r="AB89" s="33" t="e">
        <f>SUMPRODUCT(#REF!,AB79:AB88)</f>
        <v>#REF!</v>
      </c>
      <c r="AC89" s="34" t="e">
        <f>SUMPRODUCT(#REF!,AC79:AC88)</f>
        <v>#REF!</v>
      </c>
      <c r="AD89" s="74">
        <f>SUM(AD79:AD88)</f>
        <v>1.0000000000000002</v>
      </c>
      <c r="AE89" s="75">
        <f>SUM(AE79:AE88)</f>
        <v>1.0000000000000002</v>
      </c>
    </row>
    <row r="90" spans="1:31" s="16" customFormat="1" ht="14.4" x14ac:dyDescent="0.25">
      <c r="A90" s="187" t="s">
        <v>4</v>
      </c>
      <c r="B90" s="24" t="s">
        <v>42</v>
      </c>
      <c r="C90" s="27" t="str">
        <f t="shared" si="0"/>
        <v>ФГУП ГЦСС</v>
      </c>
      <c r="D90" s="46" t="str">
        <f t="shared" si="1"/>
        <v>ФГУП ГЦСС</v>
      </c>
      <c r="E90" s="25" t="str">
        <f t="shared" si="2"/>
        <v>ФГУП ГЦСС</v>
      </c>
      <c r="F90" s="46" t="str">
        <f t="shared" si="3"/>
        <v>ФГУП ГЦСС</v>
      </c>
      <c r="G90" s="27">
        <f t="shared" si="4"/>
        <v>318.55</v>
      </c>
      <c r="H90" s="25">
        <f t="shared" si="5"/>
        <v>342.5</v>
      </c>
      <c r="I90" s="25">
        <f t="shared" si="6"/>
        <v>318.55</v>
      </c>
      <c r="J90" s="26">
        <f t="shared" si="7"/>
        <v>342.5</v>
      </c>
      <c r="K90" s="27">
        <v>356</v>
      </c>
      <c r="L90" s="65" t="s">
        <v>55</v>
      </c>
      <c r="M90" s="25">
        <v>383</v>
      </c>
      <c r="N90" s="65" t="s">
        <v>63</v>
      </c>
      <c r="O90" s="25">
        <v>684</v>
      </c>
      <c r="P90" s="65" t="s">
        <v>65</v>
      </c>
      <c r="Q90" s="26">
        <v>684</v>
      </c>
      <c r="R90" s="27">
        <v>350</v>
      </c>
      <c r="S90" s="25">
        <v>350</v>
      </c>
      <c r="T90" s="25">
        <v>350</v>
      </c>
      <c r="U90" s="26">
        <v>350</v>
      </c>
      <c r="V90" s="27">
        <v>318.55</v>
      </c>
      <c r="W90" s="25">
        <v>342.5</v>
      </c>
      <c r="X90" s="25">
        <v>318.55</v>
      </c>
      <c r="Y90" s="26">
        <v>342.5</v>
      </c>
      <c r="Z90" s="27">
        <v>340</v>
      </c>
      <c r="AA90" s="25">
        <v>391</v>
      </c>
      <c r="AB90" s="25">
        <v>340</v>
      </c>
      <c r="AC90" s="26">
        <v>391</v>
      </c>
      <c r="AD90" s="70">
        <v>0.05</v>
      </c>
      <c r="AE90" s="71">
        <v>0.05</v>
      </c>
    </row>
    <row r="91" spans="1:31" s="16" customFormat="1" ht="26.4" customHeight="1" x14ac:dyDescent="0.25">
      <c r="A91" s="187"/>
      <c r="B91" s="24" t="s">
        <v>46</v>
      </c>
      <c r="C91" s="27" t="str">
        <f t="shared" si="0"/>
        <v>ФДМ</v>
      </c>
      <c r="D91" s="46" t="str">
        <f t="shared" si="1"/>
        <v>ФГУП ГЦСС</v>
      </c>
      <c r="E91" s="25" t="str">
        <f t="shared" si="2"/>
        <v>ФДМ</v>
      </c>
      <c r="F91" s="46" t="str">
        <f t="shared" si="3"/>
        <v>ФГУП ГЦСС</v>
      </c>
      <c r="G91" s="27">
        <f t="shared" si="4"/>
        <v>340</v>
      </c>
      <c r="H91" s="25">
        <f t="shared" si="5"/>
        <v>376.48</v>
      </c>
      <c r="I91" s="25">
        <f t="shared" si="6"/>
        <v>340</v>
      </c>
      <c r="J91" s="26">
        <f t="shared" si="7"/>
        <v>376.48</v>
      </c>
      <c r="K91" s="27">
        <v>375</v>
      </c>
      <c r="L91" s="65" t="s">
        <v>55</v>
      </c>
      <c r="M91" s="25">
        <v>405</v>
      </c>
      <c r="N91" s="65" t="s">
        <v>63</v>
      </c>
      <c r="O91" s="25">
        <v>716</v>
      </c>
      <c r="P91" s="65" t="s">
        <v>65</v>
      </c>
      <c r="Q91" s="26">
        <v>716</v>
      </c>
      <c r="R91" s="27">
        <v>400</v>
      </c>
      <c r="S91" s="25">
        <v>400</v>
      </c>
      <c r="T91" s="25">
        <v>400</v>
      </c>
      <c r="U91" s="26">
        <v>400</v>
      </c>
      <c r="V91" s="27">
        <v>350.15</v>
      </c>
      <c r="W91" s="25">
        <v>376.48</v>
      </c>
      <c r="X91" s="25">
        <v>350.15</v>
      </c>
      <c r="Y91" s="26">
        <v>376.48</v>
      </c>
      <c r="Z91" s="27">
        <v>340</v>
      </c>
      <c r="AA91" s="25">
        <v>391</v>
      </c>
      <c r="AB91" s="25">
        <v>340</v>
      </c>
      <c r="AC91" s="26">
        <v>391</v>
      </c>
      <c r="AD91" s="72">
        <v>0.05</v>
      </c>
      <c r="AE91" s="73">
        <v>0.05</v>
      </c>
    </row>
    <row r="92" spans="1:31" s="16" customFormat="1" ht="27.6" customHeight="1" x14ac:dyDescent="0.25">
      <c r="A92" s="187"/>
      <c r="B92" s="24" t="s">
        <v>47</v>
      </c>
      <c r="C92" s="27" t="str">
        <f t="shared" si="0"/>
        <v>ФДМ</v>
      </c>
      <c r="D92" s="46" t="str">
        <f t="shared" si="1"/>
        <v>ФДМ</v>
      </c>
      <c r="E92" s="25" t="str">
        <f t="shared" si="2"/>
        <v>ФДМ</v>
      </c>
      <c r="F92" s="46" t="str">
        <f t="shared" si="3"/>
        <v>ФДМ</v>
      </c>
      <c r="G92" s="27">
        <f t="shared" si="4"/>
        <v>390</v>
      </c>
      <c r="H92" s="25">
        <f t="shared" si="5"/>
        <v>451</v>
      </c>
      <c r="I92" s="25">
        <f t="shared" si="6"/>
        <v>390</v>
      </c>
      <c r="J92" s="26">
        <f t="shared" si="7"/>
        <v>451</v>
      </c>
      <c r="K92" s="27">
        <v>432</v>
      </c>
      <c r="L92" s="65" t="s">
        <v>55</v>
      </c>
      <c r="M92" s="25">
        <v>467</v>
      </c>
      <c r="N92" s="65" t="s">
        <v>63</v>
      </c>
      <c r="O92" s="25">
        <v>757</v>
      </c>
      <c r="P92" s="65" t="s">
        <v>65</v>
      </c>
      <c r="Q92" s="26">
        <v>757</v>
      </c>
      <c r="R92" s="27">
        <v>598.5</v>
      </c>
      <c r="S92" s="25">
        <v>532</v>
      </c>
      <c r="T92" s="25">
        <v>598.5</v>
      </c>
      <c r="U92" s="26">
        <v>532</v>
      </c>
      <c r="V92" s="27">
        <v>461.25</v>
      </c>
      <c r="W92" s="25">
        <v>495.95</v>
      </c>
      <c r="X92" s="25">
        <v>461.25</v>
      </c>
      <c r="Y92" s="26">
        <v>495.95</v>
      </c>
      <c r="Z92" s="27">
        <v>390</v>
      </c>
      <c r="AA92" s="25">
        <v>451</v>
      </c>
      <c r="AB92" s="25">
        <v>390</v>
      </c>
      <c r="AC92" s="26">
        <v>451</v>
      </c>
      <c r="AD92" s="72">
        <v>0.05</v>
      </c>
      <c r="AE92" s="73">
        <v>0.1</v>
      </c>
    </row>
    <row r="93" spans="1:31" s="16" customFormat="1" ht="27.6" customHeight="1" x14ac:dyDescent="0.25">
      <c r="A93" s="187"/>
      <c r="B93" s="24" t="s">
        <v>48</v>
      </c>
      <c r="C93" s="27" t="str">
        <f t="shared" si="0"/>
        <v>ФДМ</v>
      </c>
      <c r="D93" s="46" t="str">
        <f t="shared" si="1"/>
        <v>ФДМ</v>
      </c>
      <c r="E93" s="25" t="str">
        <f t="shared" si="2"/>
        <v>ФДМ</v>
      </c>
      <c r="F93" s="46" t="str">
        <f t="shared" si="3"/>
        <v>ФДМ</v>
      </c>
      <c r="G93" s="27">
        <f t="shared" si="4"/>
        <v>440</v>
      </c>
      <c r="H93" s="25">
        <f t="shared" si="5"/>
        <v>511</v>
      </c>
      <c r="I93" s="25">
        <f t="shared" si="6"/>
        <v>440</v>
      </c>
      <c r="J93" s="26">
        <f t="shared" si="7"/>
        <v>511</v>
      </c>
      <c r="K93" s="27">
        <v>480</v>
      </c>
      <c r="L93" s="65" t="s">
        <v>55</v>
      </c>
      <c r="M93" s="25">
        <v>517</v>
      </c>
      <c r="N93" s="65" t="s">
        <v>63</v>
      </c>
      <c r="O93" s="25">
        <v>792</v>
      </c>
      <c r="P93" s="65" t="s">
        <v>65</v>
      </c>
      <c r="Q93" s="26">
        <v>792</v>
      </c>
      <c r="R93" s="27">
        <v>715.5</v>
      </c>
      <c r="S93" s="25">
        <v>636</v>
      </c>
      <c r="T93" s="25">
        <v>715.5</v>
      </c>
      <c r="U93" s="26">
        <v>636</v>
      </c>
      <c r="V93" s="27">
        <v>544.20000000000005</v>
      </c>
      <c r="W93" s="25">
        <v>585.16</v>
      </c>
      <c r="X93" s="25">
        <v>544.20000000000005</v>
      </c>
      <c r="Y93" s="26">
        <v>585.16</v>
      </c>
      <c r="Z93" s="27">
        <v>440</v>
      </c>
      <c r="AA93" s="25">
        <v>511</v>
      </c>
      <c r="AB93" s="25">
        <v>440</v>
      </c>
      <c r="AC93" s="26">
        <v>511</v>
      </c>
      <c r="AD93" s="72">
        <v>0.1</v>
      </c>
      <c r="AE93" s="73">
        <v>0.2</v>
      </c>
    </row>
    <row r="94" spans="1:31" s="16" customFormat="1" ht="27.6" customHeight="1" x14ac:dyDescent="0.25">
      <c r="A94" s="187"/>
      <c r="B94" s="24" t="s">
        <v>49</v>
      </c>
      <c r="C94" s="27" t="str">
        <f t="shared" si="0"/>
        <v>ФДМ</v>
      </c>
      <c r="D94" s="46" t="str">
        <f t="shared" si="1"/>
        <v>ЗЕСТ Экспресс</v>
      </c>
      <c r="E94" s="25" t="str">
        <f t="shared" si="2"/>
        <v>ФДМ</v>
      </c>
      <c r="F94" s="46" t="str">
        <f t="shared" si="3"/>
        <v>ФДМ</v>
      </c>
      <c r="G94" s="27">
        <f t="shared" si="4"/>
        <v>565</v>
      </c>
      <c r="H94" s="25">
        <f t="shared" si="5"/>
        <v>659</v>
      </c>
      <c r="I94" s="25">
        <f t="shared" si="6"/>
        <v>565</v>
      </c>
      <c r="J94" s="26">
        <f t="shared" si="7"/>
        <v>661</v>
      </c>
      <c r="K94" s="27">
        <v>603</v>
      </c>
      <c r="L94" s="65" t="s">
        <v>55</v>
      </c>
      <c r="M94" s="25">
        <v>659</v>
      </c>
      <c r="N94" s="65" t="s">
        <v>63</v>
      </c>
      <c r="O94" s="25">
        <v>920</v>
      </c>
      <c r="P94" s="65" t="s">
        <v>65</v>
      </c>
      <c r="Q94" s="26">
        <v>920</v>
      </c>
      <c r="R94" s="27">
        <v>919.80000000000007</v>
      </c>
      <c r="S94" s="25">
        <v>817.6</v>
      </c>
      <c r="T94" s="25">
        <v>919.80000000000007</v>
      </c>
      <c r="U94" s="26">
        <v>817.6</v>
      </c>
      <c r="V94" s="27">
        <v>714.6</v>
      </c>
      <c r="W94" s="25">
        <v>768.36</v>
      </c>
      <c r="X94" s="25">
        <v>714.6</v>
      </c>
      <c r="Y94" s="26">
        <v>768.36</v>
      </c>
      <c r="Z94" s="27">
        <v>565</v>
      </c>
      <c r="AA94" s="25">
        <v>661</v>
      </c>
      <c r="AB94" s="25">
        <v>565</v>
      </c>
      <c r="AC94" s="26">
        <v>661</v>
      </c>
      <c r="AD94" s="72">
        <v>0.15</v>
      </c>
      <c r="AE94" s="73">
        <v>0.2</v>
      </c>
    </row>
    <row r="95" spans="1:31" s="16" customFormat="1" ht="27.6" customHeight="1" x14ac:dyDescent="0.25">
      <c r="A95" s="187"/>
      <c r="B95" s="24" t="s">
        <v>50</v>
      </c>
      <c r="C95" s="27" t="str">
        <f t="shared" si="0"/>
        <v>ФДМ</v>
      </c>
      <c r="D95" s="46" t="str">
        <f t="shared" si="1"/>
        <v>ЗЕСТ Экспресс</v>
      </c>
      <c r="E95" s="25" t="str">
        <f t="shared" si="2"/>
        <v>ФДМ</v>
      </c>
      <c r="F95" s="46" t="str">
        <f t="shared" si="3"/>
        <v>ФДМ</v>
      </c>
      <c r="G95" s="27">
        <f t="shared" si="4"/>
        <v>690</v>
      </c>
      <c r="H95" s="25">
        <f t="shared" si="5"/>
        <v>792</v>
      </c>
      <c r="I95" s="25">
        <f t="shared" si="6"/>
        <v>690</v>
      </c>
      <c r="J95" s="26">
        <f t="shared" si="7"/>
        <v>811</v>
      </c>
      <c r="K95" s="27">
        <v>716</v>
      </c>
      <c r="L95" s="65" t="s">
        <v>55</v>
      </c>
      <c r="M95" s="25">
        <v>792</v>
      </c>
      <c r="N95" s="65" t="s">
        <v>63</v>
      </c>
      <c r="O95" s="25">
        <v>1057</v>
      </c>
      <c r="P95" s="65" t="s">
        <v>65</v>
      </c>
      <c r="Q95" s="26">
        <v>1057</v>
      </c>
      <c r="R95" s="27">
        <v>1212.3</v>
      </c>
      <c r="S95" s="25">
        <v>1077.6000000000001</v>
      </c>
      <c r="T95" s="25">
        <v>1212.3</v>
      </c>
      <c r="U95" s="26">
        <v>1077.6000000000001</v>
      </c>
      <c r="V95" s="27">
        <v>884.96</v>
      </c>
      <c r="W95" s="25">
        <v>951.56</v>
      </c>
      <c r="X95" s="25">
        <v>884.96</v>
      </c>
      <c r="Y95" s="26">
        <v>951.56</v>
      </c>
      <c r="Z95" s="27">
        <v>690</v>
      </c>
      <c r="AA95" s="25">
        <v>811</v>
      </c>
      <c r="AB95" s="25">
        <v>690</v>
      </c>
      <c r="AC95" s="26">
        <v>811</v>
      </c>
      <c r="AD95" s="72">
        <v>0.25</v>
      </c>
      <c r="AE95" s="73">
        <v>0.15</v>
      </c>
    </row>
    <row r="96" spans="1:31" s="16" customFormat="1" ht="27.6" customHeight="1" x14ac:dyDescent="0.25">
      <c r="A96" s="187"/>
      <c r="B96" s="24" t="s">
        <v>51</v>
      </c>
      <c r="C96" s="27" t="str">
        <f t="shared" si="0"/>
        <v>ФДМ</v>
      </c>
      <c r="D96" s="46" t="str">
        <f t="shared" si="1"/>
        <v>ЗЕСТ Экспресс</v>
      </c>
      <c r="E96" s="25" t="str">
        <f t="shared" si="2"/>
        <v>ФДМ</v>
      </c>
      <c r="F96" s="46" t="str">
        <f t="shared" si="3"/>
        <v>ФДМ</v>
      </c>
      <c r="G96" s="27">
        <f t="shared" si="4"/>
        <v>815</v>
      </c>
      <c r="H96" s="25">
        <f t="shared" si="5"/>
        <v>926</v>
      </c>
      <c r="I96" s="25">
        <f t="shared" si="6"/>
        <v>815</v>
      </c>
      <c r="J96" s="26">
        <f t="shared" si="7"/>
        <v>961</v>
      </c>
      <c r="K96" s="27">
        <v>821</v>
      </c>
      <c r="L96" s="65" t="s">
        <v>55</v>
      </c>
      <c r="M96" s="25">
        <v>926</v>
      </c>
      <c r="N96" s="65" t="s">
        <v>63</v>
      </c>
      <c r="O96" s="25">
        <v>1204</v>
      </c>
      <c r="P96" s="65" t="s">
        <v>65</v>
      </c>
      <c r="Q96" s="26">
        <v>1204</v>
      </c>
      <c r="R96" s="27">
        <v>1504.8</v>
      </c>
      <c r="S96" s="25">
        <v>1337.6000000000001</v>
      </c>
      <c r="T96" s="25">
        <v>1504.8</v>
      </c>
      <c r="U96" s="26">
        <v>1337.6000000000001</v>
      </c>
      <c r="V96" s="27">
        <v>1055.3499999999999</v>
      </c>
      <c r="W96" s="25">
        <v>1134.75</v>
      </c>
      <c r="X96" s="25">
        <v>1055.3499999999999</v>
      </c>
      <c r="Y96" s="26">
        <v>1134.75</v>
      </c>
      <c r="Z96" s="27">
        <v>815</v>
      </c>
      <c r="AA96" s="25">
        <v>961</v>
      </c>
      <c r="AB96" s="25">
        <v>815</v>
      </c>
      <c r="AC96" s="26">
        <v>961</v>
      </c>
      <c r="AD96" s="72">
        <v>0.15</v>
      </c>
      <c r="AE96" s="73">
        <v>0.1</v>
      </c>
    </row>
    <row r="97" spans="1:31" s="16" customFormat="1" ht="27.6" customHeight="1" x14ac:dyDescent="0.25">
      <c r="A97" s="187"/>
      <c r="B97" s="24" t="s">
        <v>52</v>
      </c>
      <c r="C97" s="27" t="str">
        <f t="shared" si="0"/>
        <v>ЗЕСТ Экспресс</v>
      </c>
      <c r="D97" s="46" t="str">
        <f t="shared" si="1"/>
        <v>ЗЕСТ Экспресс</v>
      </c>
      <c r="E97" s="25" t="str">
        <f t="shared" si="2"/>
        <v>ФДМ</v>
      </c>
      <c r="F97" s="46" t="str">
        <f t="shared" si="3"/>
        <v>ФДМ</v>
      </c>
      <c r="G97" s="27">
        <f t="shared" si="4"/>
        <v>902</v>
      </c>
      <c r="H97" s="25">
        <f t="shared" si="5"/>
        <v>1052</v>
      </c>
      <c r="I97" s="25">
        <f t="shared" si="6"/>
        <v>940</v>
      </c>
      <c r="J97" s="26">
        <f t="shared" si="7"/>
        <v>1111</v>
      </c>
      <c r="K97" s="27">
        <v>902</v>
      </c>
      <c r="L97" s="65" t="s">
        <v>55</v>
      </c>
      <c r="M97" s="25">
        <v>1052</v>
      </c>
      <c r="N97" s="65" t="s">
        <v>63</v>
      </c>
      <c r="O97" s="25">
        <v>1342</v>
      </c>
      <c r="P97" s="65" t="s">
        <v>65</v>
      </c>
      <c r="Q97" s="26">
        <v>1342</v>
      </c>
      <c r="R97" s="27">
        <v>992.7</v>
      </c>
      <c r="S97" s="25">
        <v>1597.6000000000001</v>
      </c>
      <c r="T97" s="25">
        <v>1797.3</v>
      </c>
      <c r="U97" s="26">
        <v>1597.6000000000001</v>
      </c>
      <c r="V97" s="27">
        <v>1166.46</v>
      </c>
      <c r="W97" s="25">
        <v>1254.25</v>
      </c>
      <c r="X97" s="25">
        <v>1166.46</v>
      </c>
      <c r="Y97" s="26">
        <v>1254.25</v>
      </c>
      <c r="Z97" s="27">
        <v>940</v>
      </c>
      <c r="AA97" s="25">
        <v>1111</v>
      </c>
      <c r="AB97" s="25">
        <v>940</v>
      </c>
      <c r="AC97" s="26">
        <v>1111</v>
      </c>
      <c r="AD97" s="72">
        <v>0.1</v>
      </c>
      <c r="AE97" s="73">
        <v>0.05</v>
      </c>
    </row>
    <row r="98" spans="1:31" s="16" customFormat="1" ht="27.6" customHeight="1" x14ac:dyDescent="0.25">
      <c r="A98" s="187"/>
      <c r="B98" s="24" t="s">
        <v>53</v>
      </c>
      <c r="C98" s="27" t="str">
        <f t="shared" si="0"/>
        <v>ЗЕСТ Экспресс</v>
      </c>
      <c r="D98" s="46" t="str">
        <f t="shared" si="1"/>
        <v>ЗЕСТ Экспресс</v>
      </c>
      <c r="E98" s="25" t="str">
        <f t="shared" si="2"/>
        <v>ФДМ</v>
      </c>
      <c r="F98" s="46" t="str">
        <f t="shared" si="3"/>
        <v>ФДМ</v>
      </c>
      <c r="G98" s="27">
        <f t="shared" si="4"/>
        <v>979</v>
      </c>
      <c r="H98" s="25">
        <f t="shared" si="5"/>
        <v>1177</v>
      </c>
      <c r="I98" s="25">
        <f t="shared" si="6"/>
        <v>1065</v>
      </c>
      <c r="J98" s="26">
        <f t="shared" si="7"/>
        <v>1261</v>
      </c>
      <c r="K98" s="27">
        <v>979</v>
      </c>
      <c r="L98" s="65" t="s">
        <v>55</v>
      </c>
      <c r="M98" s="25">
        <v>1177</v>
      </c>
      <c r="N98" s="65" t="s">
        <v>63</v>
      </c>
      <c r="O98" s="25">
        <v>1487</v>
      </c>
      <c r="P98" s="65" t="s">
        <v>65</v>
      </c>
      <c r="Q98" s="26">
        <v>1487</v>
      </c>
      <c r="R98" s="27">
        <v>992.7</v>
      </c>
      <c r="S98" s="25">
        <v>1844</v>
      </c>
      <c r="T98" s="25">
        <v>2074.5</v>
      </c>
      <c r="U98" s="26">
        <v>1844</v>
      </c>
      <c r="V98" s="27">
        <v>1277.5999999999999</v>
      </c>
      <c r="W98" s="25">
        <v>1373.75</v>
      </c>
      <c r="X98" s="25">
        <v>1277.5999999999999</v>
      </c>
      <c r="Y98" s="26">
        <v>1373.75</v>
      </c>
      <c r="Z98" s="27">
        <v>1065</v>
      </c>
      <c r="AA98" s="25">
        <v>1261</v>
      </c>
      <c r="AB98" s="25">
        <v>1065</v>
      </c>
      <c r="AC98" s="26">
        <v>1261</v>
      </c>
      <c r="AD98" s="72">
        <v>0.05</v>
      </c>
      <c r="AE98" s="73">
        <v>0.05</v>
      </c>
    </row>
    <row r="99" spans="1:31" s="16" customFormat="1" ht="42" customHeight="1" thickBot="1" x14ac:dyDescent="0.3">
      <c r="A99" s="187"/>
      <c r="B99" s="28" t="s">
        <v>54</v>
      </c>
      <c r="C99" s="27" t="str">
        <f t="shared" si="0"/>
        <v>ФГУП ГЦСС</v>
      </c>
      <c r="D99" s="46" t="str">
        <f t="shared" si="1"/>
        <v>ФГУП ГЦСС</v>
      </c>
      <c r="E99" s="25" t="str">
        <f t="shared" si="2"/>
        <v>ЗЕСТ Экспресс</v>
      </c>
      <c r="F99" s="46" t="str">
        <f t="shared" si="3"/>
        <v>ЗЕСТ Экспресс</v>
      </c>
      <c r="G99" s="27">
        <f t="shared" si="4"/>
        <v>22.23</v>
      </c>
      <c r="H99" s="25">
        <f t="shared" si="5"/>
        <v>23.9</v>
      </c>
      <c r="I99" s="25">
        <f t="shared" si="6"/>
        <v>22</v>
      </c>
      <c r="J99" s="26">
        <f t="shared" si="7"/>
        <v>22</v>
      </c>
      <c r="K99" s="27">
        <v>24</v>
      </c>
      <c r="L99" s="65" t="s">
        <v>55</v>
      </c>
      <c r="M99" s="25">
        <v>25</v>
      </c>
      <c r="N99" s="65" t="s">
        <v>63</v>
      </c>
      <c r="O99" s="25">
        <v>22</v>
      </c>
      <c r="P99" s="65" t="s">
        <v>65</v>
      </c>
      <c r="Q99" s="26">
        <v>22</v>
      </c>
      <c r="R99" s="27">
        <v>52.2</v>
      </c>
      <c r="S99" s="25">
        <v>46.400000000000006</v>
      </c>
      <c r="T99" s="25">
        <v>52.2</v>
      </c>
      <c r="U99" s="26">
        <v>46.400000000000006</v>
      </c>
      <c r="V99" s="27">
        <v>22.23</v>
      </c>
      <c r="W99" s="25">
        <v>23.9</v>
      </c>
      <c r="X99" s="25">
        <v>22.23</v>
      </c>
      <c r="Y99" s="26">
        <v>23.9</v>
      </c>
      <c r="Z99" s="27">
        <v>25</v>
      </c>
      <c r="AA99" s="25">
        <v>30</v>
      </c>
      <c r="AB99" s="25">
        <v>25</v>
      </c>
      <c r="AC99" s="26">
        <v>30</v>
      </c>
      <c r="AD99" s="72">
        <v>0.05</v>
      </c>
      <c r="AE99" s="73">
        <v>0.05</v>
      </c>
    </row>
    <row r="100" spans="1:31" s="35" customFormat="1" ht="42" hidden="1" customHeight="1" x14ac:dyDescent="0.25">
      <c r="A100" s="29"/>
      <c r="B100" s="30"/>
      <c r="C100" s="27" t="e">
        <f t="shared" si="0"/>
        <v>#REF!</v>
      </c>
      <c r="D100" s="46" t="e">
        <f t="shared" si="1"/>
        <v>#REF!</v>
      </c>
      <c r="E100" s="25" t="e">
        <f t="shared" si="2"/>
        <v>#REF!</v>
      </c>
      <c r="F100" s="46" t="e">
        <f t="shared" si="3"/>
        <v>#REF!</v>
      </c>
      <c r="G100" s="27" t="e">
        <f t="shared" si="4"/>
        <v>#REF!</v>
      </c>
      <c r="H100" s="25" t="e">
        <f t="shared" si="5"/>
        <v>#REF!</v>
      </c>
      <c r="I100" s="25" t="e">
        <f t="shared" si="6"/>
        <v>#REF!</v>
      </c>
      <c r="J100" s="26" t="e">
        <f t="shared" si="7"/>
        <v>#REF!</v>
      </c>
      <c r="K100" s="31" t="e">
        <f>SUMPRODUCT(#REF!,K90:K99)</f>
        <v>#REF!</v>
      </c>
      <c r="L100" s="66"/>
      <c r="M100" s="32" t="e">
        <f>SUMPRODUCT(#REF!,M90:M99)</f>
        <v>#REF!</v>
      </c>
      <c r="N100" s="66"/>
      <c r="O100" s="33" t="e">
        <f>SUMPRODUCT(#REF!,O90:O99)</f>
        <v>#REF!</v>
      </c>
      <c r="P100" s="66"/>
      <c r="Q100" s="34" t="e">
        <f>SUMPRODUCT(#REF!,Q90:Q99)</f>
        <v>#REF!</v>
      </c>
      <c r="R100" s="31" t="e">
        <f>SUMPRODUCT(#REF!,R90:R99)</f>
        <v>#REF!</v>
      </c>
      <c r="S100" s="32" t="e">
        <f>SUMPRODUCT(#REF!,S90:S99)</f>
        <v>#REF!</v>
      </c>
      <c r="T100" s="33" t="e">
        <f>SUMPRODUCT(#REF!,T90:T99)</f>
        <v>#REF!</v>
      </c>
      <c r="U100" s="34" t="e">
        <f>SUMPRODUCT(#REF!,U90:U99)</f>
        <v>#REF!</v>
      </c>
      <c r="V100" s="31" t="e">
        <f>SUMPRODUCT(#REF!,V90:V99)</f>
        <v>#REF!</v>
      </c>
      <c r="W100" s="32" t="e">
        <f>SUMPRODUCT(#REF!,W90:W99)</f>
        <v>#REF!</v>
      </c>
      <c r="X100" s="33" t="e">
        <f>SUMPRODUCT(#REF!,X90:X99)</f>
        <v>#REF!</v>
      </c>
      <c r="Y100" s="34" t="e">
        <f>SUMPRODUCT(#REF!,Y90:Y99)</f>
        <v>#REF!</v>
      </c>
      <c r="Z100" s="31" t="e">
        <f>SUMPRODUCT(#REF!,Z90:Z99)</f>
        <v>#REF!</v>
      </c>
      <c r="AA100" s="32" t="e">
        <f>SUMPRODUCT(#REF!,AA90:AA99)</f>
        <v>#REF!</v>
      </c>
      <c r="AB100" s="33" t="e">
        <f>SUMPRODUCT(#REF!,AB90:AB99)</f>
        <v>#REF!</v>
      </c>
      <c r="AC100" s="34" t="e">
        <f>SUMPRODUCT(#REF!,AC90:AC99)</f>
        <v>#REF!</v>
      </c>
      <c r="AD100" s="74">
        <f>SUM(AD90:AD99)</f>
        <v>1</v>
      </c>
      <c r="AE100" s="75">
        <f>SUM(AE90:AE99)</f>
        <v>1.0000000000000002</v>
      </c>
    </row>
    <row r="101" spans="1:31" s="16" customFormat="1" ht="26.25" customHeight="1" x14ac:dyDescent="0.25">
      <c r="A101" s="187" t="s">
        <v>6</v>
      </c>
      <c r="B101" s="24" t="s">
        <v>42</v>
      </c>
      <c r="C101" s="27" t="str">
        <f t="shared" si="0"/>
        <v>ФГУП ГЦСС</v>
      </c>
      <c r="D101" s="46" t="str">
        <f t="shared" si="1"/>
        <v>КурьерСервисЭкспресс</v>
      </c>
      <c r="E101" s="25" t="str">
        <f t="shared" si="2"/>
        <v>ФГУП ГЦСС</v>
      </c>
      <c r="F101" s="46" t="str">
        <f t="shared" si="3"/>
        <v>КурьерСервисЭкспресс</v>
      </c>
      <c r="G101" s="27">
        <f t="shared" si="4"/>
        <v>339.78</v>
      </c>
      <c r="H101" s="25">
        <f t="shared" si="5"/>
        <v>350</v>
      </c>
      <c r="I101" s="25">
        <f t="shared" si="6"/>
        <v>339.78</v>
      </c>
      <c r="J101" s="26">
        <f t="shared" si="7"/>
        <v>350</v>
      </c>
      <c r="K101" s="27">
        <v>354</v>
      </c>
      <c r="L101" s="65" t="s">
        <v>55</v>
      </c>
      <c r="M101" s="25">
        <v>381</v>
      </c>
      <c r="N101" s="65" t="s">
        <v>63</v>
      </c>
      <c r="O101" s="25">
        <v>684</v>
      </c>
      <c r="P101" s="65" t="s">
        <v>65</v>
      </c>
      <c r="Q101" s="26">
        <v>684</v>
      </c>
      <c r="R101" s="27">
        <v>350</v>
      </c>
      <c r="S101" s="25">
        <v>350</v>
      </c>
      <c r="T101" s="25">
        <v>350</v>
      </c>
      <c r="U101" s="26">
        <v>350</v>
      </c>
      <c r="V101" s="27">
        <v>339.78</v>
      </c>
      <c r="W101" s="25">
        <v>365.35</v>
      </c>
      <c r="X101" s="25">
        <v>339.78</v>
      </c>
      <c r="Y101" s="26">
        <v>365.35</v>
      </c>
      <c r="Z101" s="27">
        <v>363</v>
      </c>
      <c r="AA101" s="25">
        <v>417</v>
      </c>
      <c r="AB101" s="25">
        <v>363</v>
      </c>
      <c r="AC101" s="26">
        <v>417</v>
      </c>
      <c r="AD101" s="70">
        <v>0.05</v>
      </c>
      <c r="AE101" s="71">
        <v>0.05</v>
      </c>
    </row>
    <row r="102" spans="1:31" s="16" customFormat="1" ht="27.6" customHeight="1" x14ac:dyDescent="0.25">
      <c r="A102" s="187"/>
      <c r="B102" s="24" t="s">
        <v>46</v>
      </c>
      <c r="C102" s="27" t="str">
        <f t="shared" si="0"/>
        <v>ФДМ</v>
      </c>
      <c r="D102" s="46" t="str">
        <f t="shared" si="1"/>
        <v>КурьерСервисЭкспресс</v>
      </c>
      <c r="E102" s="25" t="str">
        <f t="shared" si="2"/>
        <v>ФДМ</v>
      </c>
      <c r="F102" s="46" t="str">
        <f t="shared" si="3"/>
        <v>КурьерСервисЭкспресс</v>
      </c>
      <c r="G102" s="27">
        <f t="shared" si="4"/>
        <v>363</v>
      </c>
      <c r="H102" s="25">
        <f t="shared" si="5"/>
        <v>400</v>
      </c>
      <c r="I102" s="25">
        <f t="shared" si="6"/>
        <v>363</v>
      </c>
      <c r="J102" s="26">
        <f t="shared" si="7"/>
        <v>400</v>
      </c>
      <c r="K102" s="27">
        <v>373</v>
      </c>
      <c r="L102" s="65" t="s">
        <v>55</v>
      </c>
      <c r="M102" s="25">
        <v>404</v>
      </c>
      <c r="N102" s="65" t="s">
        <v>63</v>
      </c>
      <c r="O102" s="25">
        <v>716</v>
      </c>
      <c r="P102" s="65" t="s">
        <v>65</v>
      </c>
      <c r="Q102" s="26">
        <v>716</v>
      </c>
      <c r="R102" s="27">
        <v>400</v>
      </c>
      <c r="S102" s="25">
        <v>400</v>
      </c>
      <c r="T102" s="25">
        <v>400</v>
      </c>
      <c r="U102" s="26">
        <v>400</v>
      </c>
      <c r="V102" s="27">
        <v>374.85</v>
      </c>
      <c r="W102" s="25">
        <v>403.05</v>
      </c>
      <c r="X102" s="25">
        <v>374.85</v>
      </c>
      <c r="Y102" s="26">
        <v>403.05</v>
      </c>
      <c r="Z102" s="27">
        <v>363</v>
      </c>
      <c r="AA102" s="25">
        <v>417</v>
      </c>
      <c r="AB102" s="25">
        <v>363</v>
      </c>
      <c r="AC102" s="26">
        <v>417</v>
      </c>
      <c r="AD102" s="72">
        <v>0.05</v>
      </c>
      <c r="AE102" s="73">
        <v>0.05</v>
      </c>
    </row>
    <row r="103" spans="1:31" s="16" customFormat="1" ht="26.4" customHeight="1" x14ac:dyDescent="0.25">
      <c r="A103" s="187"/>
      <c r="B103" s="24" t="s">
        <v>47</v>
      </c>
      <c r="C103" s="27" t="str">
        <f t="shared" si="0"/>
        <v>ФГУП ГЦСС</v>
      </c>
      <c r="D103" s="46" t="str">
        <f t="shared" si="1"/>
        <v>ФГУП ГЦСС</v>
      </c>
      <c r="E103" s="25" t="str">
        <f t="shared" si="2"/>
        <v>ФГУП ГЦСС</v>
      </c>
      <c r="F103" s="46" t="str">
        <f t="shared" si="3"/>
        <v>ФГУП ГЦСС</v>
      </c>
      <c r="G103" s="27">
        <f t="shared" si="4"/>
        <v>420.8</v>
      </c>
      <c r="H103" s="25">
        <f t="shared" si="5"/>
        <v>452.43</v>
      </c>
      <c r="I103" s="25">
        <f t="shared" si="6"/>
        <v>420.8</v>
      </c>
      <c r="J103" s="26">
        <f t="shared" si="7"/>
        <v>452.43</v>
      </c>
      <c r="K103" s="27">
        <v>428</v>
      </c>
      <c r="L103" s="65" t="s">
        <v>55</v>
      </c>
      <c r="M103" s="25">
        <v>463</v>
      </c>
      <c r="N103" s="65" t="s">
        <v>63</v>
      </c>
      <c r="O103" s="25">
        <v>757</v>
      </c>
      <c r="P103" s="65" t="s">
        <v>65</v>
      </c>
      <c r="Q103" s="26">
        <v>757</v>
      </c>
      <c r="R103" s="27">
        <v>654.30000000000007</v>
      </c>
      <c r="S103" s="25">
        <v>581.6</v>
      </c>
      <c r="T103" s="25">
        <v>598.5</v>
      </c>
      <c r="U103" s="26">
        <v>532</v>
      </c>
      <c r="V103" s="27">
        <v>420.8</v>
      </c>
      <c r="W103" s="25">
        <v>452.43</v>
      </c>
      <c r="X103" s="25">
        <v>420.8</v>
      </c>
      <c r="Y103" s="26">
        <v>452.43</v>
      </c>
      <c r="Z103" s="27">
        <v>453</v>
      </c>
      <c r="AA103" s="25">
        <v>521</v>
      </c>
      <c r="AB103" s="25">
        <v>453</v>
      </c>
      <c r="AC103" s="26">
        <v>521</v>
      </c>
      <c r="AD103" s="72">
        <v>0.05</v>
      </c>
      <c r="AE103" s="73">
        <v>0.1</v>
      </c>
    </row>
    <row r="104" spans="1:31" s="16" customFormat="1" ht="27.6" customHeight="1" x14ac:dyDescent="0.25">
      <c r="A104" s="187"/>
      <c r="B104" s="24" t="s">
        <v>48</v>
      </c>
      <c r="C104" s="27" t="str">
        <f t="shared" si="0"/>
        <v>ЗЕСТ Экспресс</v>
      </c>
      <c r="D104" s="46" t="str">
        <f t="shared" si="1"/>
        <v>ЗЕСТ Экспресс</v>
      </c>
      <c r="E104" s="25" t="str">
        <f t="shared" si="2"/>
        <v>ФДМ</v>
      </c>
      <c r="F104" s="46" t="str">
        <f t="shared" si="3"/>
        <v>ФДМ</v>
      </c>
      <c r="G104" s="27">
        <f t="shared" si="4"/>
        <v>473</v>
      </c>
      <c r="H104" s="25">
        <f t="shared" si="5"/>
        <v>510</v>
      </c>
      <c r="I104" s="25">
        <f t="shared" si="6"/>
        <v>543</v>
      </c>
      <c r="J104" s="26">
        <f t="shared" si="7"/>
        <v>625</v>
      </c>
      <c r="K104" s="27">
        <v>473</v>
      </c>
      <c r="L104" s="65" t="s">
        <v>55</v>
      </c>
      <c r="M104" s="25">
        <v>510</v>
      </c>
      <c r="N104" s="65" t="s">
        <v>63</v>
      </c>
      <c r="O104" s="25">
        <v>792</v>
      </c>
      <c r="P104" s="65" t="s">
        <v>65</v>
      </c>
      <c r="Q104" s="26">
        <v>792</v>
      </c>
      <c r="R104" s="27">
        <v>792.9</v>
      </c>
      <c r="S104" s="25">
        <v>704.80000000000007</v>
      </c>
      <c r="T104" s="25">
        <v>715.5</v>
      </c>
      <c r="U104" s="26">
        <v>636</v>
      </c>
      <c r="V104" s="27">
        <v>589.65</v>
      </c>
      <c r="W104" s="25">
        <v>634.01</v>
      </c>
      <c r="X104" s="25">
        <v>589.65</v>
      </c>
      <c r="Y104" s="26">
        <v>634.01</v>
      </c>
      <c r="Z104" s="27">
        <v>543</v>
      </c>
      <c r="AA104" s="25">
        <v>625</v>
      </c>
      <c r="AB104" s="25">
        <v>543</v>
      </c>
      <c r="AC104" s="26">
        <v>625</v>
      </c>
      <c r="AD104" s="72">
        <v>0.15</v>
      </c>
      <c r="AE104" s="73">
        <v>0.2</v>
      </c>
    </row>
    <row r="105" spans="1:31" s="16" customFormat="1" ht="27.6" customHeight="1" x14ac:dyDescent="0.25">
      <c r="A105" s="187"/>
      <c r="B105" s="24" t="s">
        <v>49</v>
      </c>
      <c r="C105" s="27" t="str">
        <f t="shared" si="0"/>
        <v>ЗЕСТ Экспресс</v>
      </c>
      <c r="D105" s="46" t="str">
        <f t="shared" si="1"/>
        <v>ЗЕСТ Экспресс</v>
      </c>
      <c r="E105" s="25" t="str">
        <f t="shared" si="2"/>
        <v>ФДМ</v>
      </c>
      <c r="F105" s="46" t="str">
        <f t="shared" si="3"/>
        <v>КурьерСервисЭкспресс</v>
      </c>
      <c r="G105" s="27">
        <f t="shared" si="4"/>
        <v>590</v>
      </c>
      <c r="H105" s="25">
        <f t="shared" si="5"/>
        <v>645</v>
      </c>
      <c r="I105" s="25">
        <f t="shared" si="6"/>
        <v>768</v>
      </c>
      <c r="J105" s="26">
        <f t="shared" si="7"/>
        <v>817.6</v>
      </c>
      <c r="K105" s="27">
        <v>590</v>
      </c>
      <c r="L105" s="65" t="s">
        <v>55</v>
      </c>
      <c r="M105" s="25">
        <v>645</v>
      </c>
      <c r="N105" s="65" t="s">
        <v>63</v>
      </c>
      <c r="O105" s="25">
        <v>920</v>
      </c>
      <c r="P105" s="65" t="s">
        <v>65</v>
      </c>
      <c r="Q105" s="26">
        <v>920</v>
      </c>
      <c r="R105" s="27">
        <v>1035</v>
      </c>
      <c r="S105" s="25">
        <v>920.40000000000009</v>
      </c>
      <c r="T105" s="25">
        <v>919.80000000000007</v>
      </c>
      <c r="U105" s="26">
        <v>817.6</v>
      </c>
      <c r="V105" s="27">
        <v>799.54</v>
      </c>
      <c r="W105" s="25">
        <v>859.71</v>
      </c>
      <c r="X105" s="25">
        <v>799.54</v>
      </c>
      <c r="Y105" s="26">
        <v>859.71</v>
      </c>
      <c r="Z105" s="27">
        <v>768</v>
      </c>
      <c r="AA105" s="25">
        <v>885</v>
      </c>
      <c r="AB105" s="25">
        <v>768</v>
      </c>
      <c r="AC105" s="26">
        <v>885</v>
      </c>
      <c r="AD105" s="72">
        <v>0.15</v>
      </c>
      <c r="AE105" s="73">
        <v>0.2</v>
      </c>
    </row>
    <row r="106" spans="1:31" s="16" customFormat="1" ht="27.6" customHeight="1" x14ac:dyDescent="0.25">
      <c r="A106" s="187"/>
      <c r="B106" s="24" t="s">
        <v>50</v>
      </c>
      <c r="C106" s="27" t="str">
        <f t="shared" si="0"/>
        <v>ЗЕСТ Экспресс</v>
      </c>
      <c r="D106" s="46" t="str">
        <f t="shared" si="1"/>
        <v>ЗЕСТ Экспресс</v>
      </c>
      <c r="E106" s="25" t="str">
        <f t="shared" si="2"/>
        <v>ФДМ</v>
      </c>
      <c r="F106" s="46" t="str">
        <f t="shared" si="3"/>
        <v>ЗЕСТ Экспресс</v>
      </c>
      <c r="G106" s="27">
        <f t="shared" si="4"/>
        <v>697</v>
      </c>
      <c r="H106" s="25">
        <f t="shared" si="5"/>
        <v>772</v>
      </c>
      <c r="I106" s="25">
        <f t="shared" si="6"/>
        <v>993</v>
      </c>
      <c r="J106" s="26">
        <f t="shared" si="7"/>
        <v>1057</v>
      </c>
      <c r="K106" s="27">
        <v>697</v>
      </c>
      <c r="L106" s="65" t="s">
        <v>55</v>
      </c>
      <c r="M106" s="25">
        <v>772</v>
      </c>
      <c r="N106" s="65" t="s">
        <v>63</v>
      </c>
      <c r="O106" s="25">
        <v>1057</v>
      </c>
      <c r="P106" s="65" t="s">
        <v>65</v>
      </c>
      <c r="Q106" s="26">
        <v>1057</v>
      </c>
      <c r="R106" s="27">
        <v>1381.5</v>
      </c>
      <c r="S106" s="25">
        <v>1228.4000000000001</v>
      </c>
      <c r="T106" s="25">
        <v>1212.3</v>
      </c>
      <c r="U106" s="26">
        <v>1077.6000000000001</v>
      </c>
      <c r="V106" s="27">
        <v>1009.45</v>
      </c>
      <c r="W106" s="25">
        <v>1085.4100000000001</v>
      </c>
      <c r="X106" s="25">
        <v>1009.45</v>
      </c>
      <c r="Y106" s="26">
        <v>1085.4100000000001</v>
      </c>
      <c r="Z106" s="27">
        <v>993</v>
      </c>
      <c r="AA106" s="25">
        <v>1145</v>
      </c>
      <c r="AB106" s="25">
        <v>993</v>
      </c>
      <c r="AC106" s="26">
        <v>1145</v>
      </c>
      <c r="AD106" s="72">
        <v>0.2</v>
      </c>
      <c r="AE106" s="73">
        <v>0.15</v>
      </c>
    </row>
    <row r="107" spans="1:31" s="16" customFormat="1" ht="27.6" customHeight="1" x14ac:dyDescent="0.25">
      <c r="A107" s="187"/>
      <c r="B107" s="24" t="s">
        <v>51</v>
      </c>
      <c r="C107" s="27" t="str">
        <f t="shared" si="0"/>
        <v>ЗЕСТ Экспресс</v>
      </c>
      <c r="D107" s="46" t="str">
        <f t="shared" si="1"/>
        <v>ЗЕСТ Экспресс</v>
      </c>
      <c r="E107" s="25" t="str">
        <f t="shared" si="2"/>
        <v>ЗЕСТ Экспресс</v>
      </c>
      <c r="F107" s="46" t="str">
        <f t="shared" si="3"/>
        <v>ЗЕСТ Экспресс</v>
      </c>
      <c r="G107" s="27">
        <f t="shared" si="4"/>
        <v>797</v>
      </c>
      <c r="H107" s="25">
        <f t="shared" si="5"/>
        <v>899</v>
      </c>
      <c r="I107" s="25">
        <f t="shared" si="6"/>
        <v>1204</v>
      </c>
      <c r="J107" s="26">
        <f t="shared" si="7"/>
        <v>1204</v>
      </c>
      <c r="K107" s="27">
        <v>797</v>
      </c>
      <c r="L107" s="65" t="s">
        <v>55</v>
      </c>
      <c r="M107" s="25">
        <v>899</v>
      </c>
      <c r="N107" s="65" t="s">
        <v>63</v>
      </c>
      <c r="O107" s="25">
        <v>1204</v>
      </c>
      <c r="P107" s="65" t="s">
        <v>65</v>
      </c>
      <c r="Q107" s="26">
        <v>1204</v>
      </c>
      <c r="R107" s="27">
        <v>1728</v>
      </c>
      <c r="S107" s="25">
        <v>1536.4</v>
      </c>
      <c r="T107" s="25">
        <v>1504.8</v>
      </c>
      <c r="U107" s="26">
        <v>1337.6000000000001</v>
      </c>
      <c r="V107" s="27">
        <v>1219.3</v>
      </c>
      <c r="W107" s="25">
        <v>1311.05</v>
      </c>
      <c r="X107" s="25">
        <v>1219.3</v>
      </c>
      <c r="Y107" s="26">
        <v>1311.05</v>
      </c>
      <c r="Z107" s="27">
        <v>1218</v>
      </c>
      <c r="AA107" s="25">
        <v>1405</v>
      </c>
      <c r="AB107" s="25">
        <v>1218</v>
      </c>
      <c r="AC107" s="26">
        <v>1405</v>
      </c>
      <c r="AD107" s="72">
        <v>0.15</v>
      </c>
      <c r="AE107" s="73">
        <v>0.1</v>
      </c>
    </row>
    <row r="108" spans="1:31" s="16" customFormat="1" ht="27.6" customHeight="1" x14ac:dyDescent="0.25">
      <c r="A108" s="187"/>
      <c r="B108" s="24" t="s">
        <v>52</v>
      </c>
      <c r="C108" s="27" t="str">
        <f t="shared" si="0"/>
        <v>ЗЕСТ Экспресс</v>
      </c>
      <c r="D108" s="46" t="str">
        <f t="shared" si="1"/>
        <v>ЗЕСТ Экспресс</v>
      </c>
      <c r="E108" s="25" t="str">
        <f t="shared" si="2"/>
        <v>ЗЕСТ Экспресс</v>
      </c>
      <c r="F108" s="46" t="str">
        <f t="shared" si="3"/>
        <v>ЗЕСТ Экспресс</v>
      </c>
      <c r="G108" s="27">
        <f t="shared" si="4"/>
        <v>873</v>
      </c>
      <c r="H108" s="25">
        <f t="shared" si="5"/>
        <v>1018</v>
      </c>
      <c r="I108" s="25">
        <f t="shared" si="6"/>
        <v>1342</v>
      </c>
      <c r="J108" s="26">
        <f t="shared" si="7"/>
        <v>1342</v>
      </c>
      <c r="K108" s="27">
        <v>873</v>
      </c>
      <c r="L108" s="65" t="s">
        <v>55</v>
      </c>
      <c r="M108" s="25">
        <v>1018</v>
      </c>
      <c r="N108" s="65" t="s">
        <v>63</v>
      </c>
      <c r="O108" s="25">
        <v>1342</v>
      </c>
      <c r="P108" s="65" t="s">
        <v>65</v>
      </c>
      <c r="Q108" s="26">
        <v>1342</v>
      </c>
      <c r="R108" s="27">
        <v>1091.7</v>
      </c>
      <c r="S108" s="25">
        <v>1844.4</v>
      </c>
      <c r="T108" s="25">
        <v>1797.3</v>
      </c>
      <c r="U108" s="26">
        <v>1597.6000000000001</v>
      </c>
      <c r="V108" s="27">
        <v>1389.66</v>
      </c>
      <c r="W108" s="25">
        <v>1494.25</v>
      </c>
      <c r="X108" s="25">
        <v>1389.66</v>
      </c>
      <c r="Y108" s="26">
        <v>1494.25</v>
      </c>
      <c r="Z108" s="27">
        <v>1443</v>
      </c>
      <c r="AA108" s="25">
        <v>1665</v>
      </c>
      <c r="AB108" s="25">
        <v>1443</v>
      </c>
      <c r="AC108" s="26">
        <v>1665</v>
      </c>
      <c r="AD108" s="72">
        <v>0.1</v>
      </c>
      <c r="AE108" s="73">
        <v>0.05</v>
      </c>
    </row>
    <row r="109" spans="1:31" s="16" customFormat="1" ht="27.6" customHeight="1" x14ac:dyDescent="0.25">
      <c r="A109" s="187"/>
      <c r="B109" s="24" t="s">
        <v>53</v>
      </c>
      <c r="C109" s="27" t="str">
        <f t="shared" si="0"/>
        <v>ЗЕСТ Экспресс</v>
      </c>
      <c r="D109" s="46" t="str">
        <f t="shared" si="1"/>
        <v>ЗЕСТ Экспресс</v>
      </c>
      <c r="E109" s="25" t="str">
        <f t="shared" si="2"/>
        <v>ЗЕСТ Экспресс</v>
      </c>
      <c r="F109" s="46" t="str">
        <f t="shared" si="3"/>
        <v>ЗЕСТ Экспресс</v>
      </c>
      <c r="G109" s="27">
        <f t="shared" si="4"/>
        <v>946</v>
      </c>
      <c r="H109" s="25">
        <f t="shared" si="5"/>
        <v>1137</v>
      </c>
      <c r="I109" s="25">
        <f t="shared" si="6"/>
        <v>1487</v>
      </c>
      <c r="J109" s="26">
        <f t="shared" si="7"/>
        <v>1487</v>
      </c>
      <c r="K109" s="27">
        <v>946</v>
      </c>
      <c r="L109" s="65" t="s">
        <v>55</v>
      </c>
      <c r="M109" s="25">
        <v>1137</v>
      </c>
      <c r="N109" s="65" t="s">
        <v>63</v>
      </c>
      <c r="O109" s="25">
        <v>1487</v>
      </c>
      <c r="P109" s="65" t="s">
        <v>65</v>
      </c>
      <c r="Q109" s="26">
        <v>1487</v>
      </c>
      <c r="R109" s="27">
        <v>1091.7</v>
      </c>
      <c r="S109" s="25">
        <v>2134.4</v>
      </c>
      <c r="T109" s="25">
        <v>2074.5</v>
      </c>
      <c r="U109" s="26">
        <v>1844</v>
      </c>
      <c r="V109" s="27">
        <v>1560.05</v>
      </c>
      <c r="W109" s="25">
        <v>1677.45</v>
      </c>
      <c r="X109" s="25">
        <v>1560.05</v>
      </c>
      <c r="Y109" s="26">
        <v>1677.45</v>
      </c>
      <c r="Z109" s="27">
        <v>1668</v>
      </c>
      <c r="AA109" s="25">
        <v>1925</v>
      </c>
      <c r="AB109" s="25">
        <v>1668</v>
      </c>
      <c r="AC109" s="26">
        <v>1925</v>
      </c>
      <c r="AD109" s="72">
        <v>0.05</v>
      </c>
      <c r="AE109" s="73">
        <v>0.05</v>
      </c>
    </row>
    <row r="110" spans="1:31" s="16" customFormat="1" ht="42" customHeight="1" thickBot="1" x14ac:dyDescent="0.3">
      <c r="A110" s="187"/>
      <c r="B110" s="28" t="s">
        <v>54</v>
      </c>
      <c r="C110" s="27" t="str">
        <f t="shared" si="0"/>
        <v>ЗЕСТ Экспресс</v>
      </c>
      <c r="D110" s="46" t="str">
        <f t="shared" si="1"/>
        <v>ЗЕСТ Экспресс</v>
      </c>
      <c r="E110" s="25" t="str">
        <f t="shared" si="2"/>
        <v>ЗЕСТ Экспресс</v>
      </c>
      <c r="F110" s="46" t="str">
        <f t="shared" si="3"/>
        <v>ЗЕСТ Экспресс</v>
      </c>
      <c r="G110" s="27">
        <f t="shared" si="4"/>
        <v>22</v>
      </c>
      <c r="H110" s="25">
        <f t="shared" si="5"/>
        <v>24</v>
      </c>
      <c r="I110" s="25">
        <f t="shared" si="6"/>
        <v>19</v>
      </c>
      <c r="J110" s="26">
        <f t="shared" si="7"/>
        <v>19</v>
      </c>
      <c r="K110" s="27">
        <v>22</v>
      </c>
      <c r="L110" s="65" t="s">
        <v>55</v>
      </c>
      <c r="M110" s="25">
        <v>24</v>
      </c>
      <c r="N110" s="65" t="s">
        <v>63</v>
      </c>
      <c r="O110" s="25">
        <v>19</v>
      </c>
      <c r="P110" s="65" t="s">
        <v>65</v>
      </c>
      <c r="Q110" s="26">
        <v>19</v>
      </c>
      <c r="R110" s="27">
        <v>61.2</v>
      </c>
      <c r="S110" s="25">
        <v>54.400000000000006</v>
      </c>
      <c r="T110" s="25">
        <v>61.2</v>
      </c>
      <c r="U110" s="26">
        <v>54.400000000000006</v>
      </c>
      <c r="V110" s="27">
        <v>34.1</v>
      </c>
      <c r="W110" s="25">
        <v>36.64</v>
      </c>
      <c r="X110" s="25">
        <v>34.1</v>
      </c>
      <c r="Y110" s="26">
        <v>36.64</v>
      </c>
      <c r="Z110" s="27">
        <v>45</v>
      </c>
      <c r="AA110" s="25">
        <v>52</v>
      </c>
      <c r="AB110" s="25">
        <v>45</v>
      </c>
      <c r="AC110" s="26">
        <v>52</v>
      </c>
      <c r="AD110" s="72">
        <v>0.05</v>
      </c>
      <c r="AE110" s="73">
        <v>0.05</v>
      </c>
    </row>
    <row r="111" spans="1:31" s="35" customFormat="1" ht="42" hidden="1" customHeight="1" x14ac:dyDescent="0.25">
      <c r="A111" s="29"/>
      <c r="B111" s="30"/>
      <c r="C111" s="27" t="e">
        <f t="shared" si="0"/>
        <v>#REF!</v>
      </c>
      <c r="D111" s="46" t="e">
        <f t="shared" si="1"/>
        <v>#REF!</v>
      </c>
      <c r="E111" s="25" t="e">
        <f t="shared" si="2"/>
        <v>#REF!</v>
      </c>
      <c r="F111" s="46" t="e">
        <f t="shared" si="3"/>
        <v>#REF!</v>
      </c>
      <c r="G111" s="27" t="e">
        <f t="shared" si="4"/>
        <v>#REF!</v>
      </c>
      <c r="H111" s="25" t="e">
        <f t="shared" si="5"/>
        <v>#REF!</v>
      </c>
      <c r="I111" s="25" t="e">
        <f t="shared" si="6"/>
        <v>#REF!</v>
      </c>
      <c r="J111" s="26" t="e">
        <f t="shared" si="7"/>
        <v>#REF!</v>
      </c>
      <c r="K111" s="31" t="e">
        <f>SUMPRODUCT(#REF!,K101:K110)</f>
        <v>#REF!</v>
      </c>
      <c r="L111" s="66"/>
      <c r="M111" s="32" t="e">
        <f>SUMPRODUCT(#REF!,M101:M110)</f>
        <v>#REF!</v>
      </c>
      <c r="N111" s="66"/>
      <c r="O111" s="33" t="e">
        <f>SUMPRODUCT(#REF!,O101:O110)</f>
        <v>#REF!</v>
      </c>
      <c r="P111" s="66"/>
      <c r="Q111" s="34" t="e">
        <f>SUMPRODUCT(#REF!,Q101:Q110)</f>
        <v>#REF!</v>
      </c>
      <c r="R111" s="31" t="e">
        <f>SUMPRODUCT(#REF!,R101:R110)</f>
        <v>#REF!</v>
      </c>
      <c r="S111" s="32" t="e">
        <f>SUMPRODUCT(#REF!,S101:S110)</f>
        <v>#REF!</v>
      </c>
      <c r="T111" s="33" t="e">
        <f>SUMPRODUCT(#REF!,T101:T110)</f>
        <v>#REF!</v>
      </c>
      <c r="U111" s="34" t="e">
        <f>SUMPRODUCT(#REF!,U101:U110)</f>
        <v>#REF!</v>
      </c>
      <c r="V111" s="31" t="e">
        <f>SUMPRODUCT(#REF!,V101:V110)</f>
        <v>#REF!</v>
      </c>
      <c r="W111" s="32" t="e">
        <f>SUMPRODUCT(#REF!,W101:W110)</f>
        <v>#REF!</v>
      </c>
      <c r="X111" s="33" t="e">
        <f>SUMPRODUCT(#REF!,X101:X110)</f>
        <v>#REF!</v>
      </c>
      <c r="Y111" s="34" t="e">
        <f>SUMPRODUCT(#REF!,Y101:Y110)</f>
        <v>#REF!</v>
      </c>
      <c r="Z111" s="31" t="e">
        <f>SUMPRODUCT(#REF!,Z101:Z110)</f>
        <v>#REF!</v>
      </c>
      <c r="AA111" s="32" t="e">
        <f>SUMPRODUCT(#REF!,AA101:AA110)</f>
        <v>#REF!</v>
      </c>
      <c r="AB111" s="33" t="e">
        <f>SUMPRODUCT(#REF!,AB101:AB110)</f>
        <v>#REF!</v>
      </c>
      <c r="AC111" s="34" t="e">
        <f>SUMPRODUCT(#REF!,AC101:AC110)</f>
        <v>#REF!</v>
      </c>
      <c r="AD111" s="74">
        <f>SUM(AD101:AD110)</f>
        <v>1.0000000000000002</v>
      </c>
      <c r="AE111" s="75">
        <f>SUM(AE101:AE110)</f>
        <v>1.0000000000000002</v>
      </c>
    </row>
    <row r="112" spans="1:31" s="16" customFormat="1" ht="14.4" x14ac:dyDescent="0.25">
      <c r="A112" s="187" t="s">
        <v>7</v>
      </c>
      <c r="B112" s="24" t="s">
        <v>42</v>
      </c>
      <c r="C112" s="27" t="str">
        <f t="shared" si="0"/>
        <v>ЗЕСТ Экспресс</v>
      </c>
      <c r="D112" s="46" t="str">
        <f t="shared" si="1"/>
        <v>ЗЕСТ Экспресс</v>
      </c>
      <c r="E112" s="25" t="str">
        <f t="shared" si="2"/>
        <v>КурьерСервисЭкспресс</v>
      </c>
      <c r="F112" s="46" t="str">
        <f t="shared" si="3"/>
        <v>КурьерСервисЭкспресс</v>
      </c>
      <c r="G112" s="27">
        <f t="shared" si="4"/>
        <v>250</v>
      </c>
      <c r="H112" s="25">
        <f t="shared" si="5"/>
        <v>309</v>
      </c>
      <c r="I112" s="25">
        <f t="shared" si="6"/>
        <v>350</v>
      </c>
      <c r="J112" s="26">
        <f t="shared" si="7"/>
        <v>350</v>
      </c>
      <c r="K112" s="27">
        <v>250</v>
      </c>
      <c r="L112" s="65" t="s">
        <v>66</v>
      </c>
      <c r="M112" s="25">
        <v>309</v>
      </c>
      <c r="N112" s="65" t="s">
        <v>63</v>
      </c>
      <c r="O112" s="25">
        <v>609</v>
      </c>
      <c r="P112" s="65" t="s">
        <v>67</v>
      </c>
      <c r="Q112" s="26">
        <v>609</v>
      </c>
      <c r="R112" s="27">
        <v>350</v>
      </c>
      <c r="S112" s="25">
        <v>350</v>
      </c>
      <c r="T112" s="25">
        <v>350</v>
      </c>
      <c r="U112" s="26">
        <v>350</v>
      </c>
      <c r="V112" s="27">
        <v>353.1</v>
      </c>
      <c r="W112" s="25">
        <v>379.67</v>
      </c>
      <c r="X112" s="25">
        <v>353.1</v>
      </c>
      <c r="Y112" s="26">
        <v>379.67</v>
      </c>
      <c r="Z112" s="27">
        <v>420</v>
      </c>
      <c r="AA112" s="25">
        <v>483</v>
      </c>
      <c r="AB112" s="25">
        <v>420</v>
      </c>
      <c r="AC112" s="26">
        <v>483</v>
      </c>
      <c r="AD112" s="70">
        <v>0.05</v>
      </c>
      <c r="AE112" s="71">
        <v>0.05</v>
      </c>
    </row>
    <row r="113" spans="1:31" s="16" customFormat="1" ht="27.6" customHeight="1" x14ac:dyDescent="0.25">
      <c r="A113" s="187"/>
      <c r="B113" s="24" t="s">
        <v>46</v>
      </c>
      <c r="C113" s="27" t="str">
        <f t="shared" si="0"/>
        <v>ЗЕСТ Экспресс</v>
      </c>
      <c r="D113" s="46" t="str">
        <f t="shared" si="1"/>
        <v>ЗЕСТ Экспресс</v>
      </c>
      <c r="E113" s="25" t="str">
        <f t="shared" si="2"/>
        <v>ФГУП ГЦСС</v>
      </c>
      <c r="F113" s="46" t="str">
        <f t="shared" si="3"/>
        <v>КурьерСервисЭкспресс</v>
      </c>
      <c r="G113" s="27">
        <f t="shared" si="4"/>
        <v>264</v>
      </c>
      <c r="H113" s="25">
        <f t="shared" si="5"/>
        <v>320</v>
      </c>
      <c r="I113" s="25">
        <f t="shared" si="6"/>
        <v>381.75</v>
      </c>
      <c r="J113" s="26">
        <f t="shared" si="7"/>
        <v>400</v>
      </c>
      <c r="K113" s="27">
        <v>264</v>
      </c>
      <c r="L113" s="65" t="s">
        <v>66</v>
      </c>
      <c r="M113" s="25">
        <v>320</v>
      </c>
      <c r="N113" s="65" t="s">
        <v>63</v>
      </c>
      <c r="O113" s="25">
        <v>638</v>
      </c>
      <c r="P113" s="65" t="s">
        <v>67</v>
      </c>
      <c r="Q113" s="26">
        <v>638</v>
      </c>
      <c r="R113" s="27">
        <v>400</v>
      </c>
      <c r="S113" s="25">
        <v>400</v>
      </c>
      <c r="T113" s="25">
        <v>400</v>
      </c>
      <c r="U113" s="26">
        <v>400</v>
      </c>
      <c r="V113" s="27">
        <v>381.75</v>
      </c>
      <c r="W113" s="25">
        <v>410.46</v>
      </c>
      <c r="X113" s="25">
        <v>381.75</v>
      </c>
      <c r="Y113" s="26">
        <v>410.46</v>
      </c>
      <c r="Z113" s="27">
        <v>420</v>
      </c>
      <c r="AA113" s="25">
        <v>483</v>
      </c>
      <c r="AB113" s="25">
        <v>420</v>
      </c>
      <c r="AC113" s="26">
        <v>483</v>
      </c>
      <c r="AD113" s="72">
        <v>0.05</v>
      </c>
      <c r="AE113" s="73">
        <v>0.05</v>
      </c>
    </row>
    <row r="114" spans="1:31" s="16" customFormat="1" ht="27.6" customHeight="1" x14ac:dyDescent="0.25">
      <c r="A114" s="187"/>
      <c r="B114" s="24" t="s">
        <v>47</v>
      </c>
      <c r="C114" s="27" t="str">
        <f t="shared" si="0"/>
        <v>ЗЕСТ Экспресс</v>
      </c>
      <c r="D114" s="46" t="str">
        <f t="shared" si="1"/>
        <v>ФГУП ГЦСС</v>
      </c>
      <c r="E114" s="25" t="str">
        <f t="shared" si="2"/>
        <v>ФДМ</v>
      </c>
      <c r="F114" s="46" t="str">
        <f t="shared" si="3"/>
        <v>ФГУП ГЦСС</v>
      </c>
      <c r="G114" s="27">
        <f t="shared" si="4"/>
        <v>345</v>
      </c>
      <c r="H114" s="25">
        <f t="shared" si="5"/>
        <v>562.33000000000004</v>
      </c>
      <c r="I114" s="25">
        <f t="shared" si="6"/>
        <v>520</v>
      </c>
      <c r="J114" s="26">
        <f t="shared" si="7"/>
        <v>562.33000000000004</v>
      </c>
      <c r="K114" s="27">
        <v>345</v>
      </c>
      <c r="L114" s="65" t="s">
        <v>66</v>
      </c>
      <c r="M114" s="25">
        <v>608</v>
      </c>
      <c r="N114" s="65" t="s">
        <v>63</v>
      </c>
      <c r="O114" s="25">
        <v>679</v>
      </c>
      <c r="P114" s="65" t="s">
        <v>67</v>
      </c>
      <c r="Q114" s="26">
        <v>679</v>
      </c>
      <c r="R114" s="27">
        <v>766.80000000000007</v>
      </c>
      <c r="S114" s="25">
        <v>681.6</v>
      </c>
      <c r="T114" s="25">
        <v>709.2</v>
      </c>
      <c r="U114" s="26">
        <v>630.40000000000009</v>
      </c>
      <c r="V114" s="27">
        <v>522.98</v>
      </c>
      <c r="W114" s="25">
        <v>562.33000000000004</v>
      </c>
      <c r="X114" s="25">
        <v>522.98</v>
      </c>
      <c r="Y114" s="26">
        <v>562.33000000000004</v>
      </c>
      <c r="Z114" s="27">
        <v>520</v>
      </c>
      <c r="AA114" s="25">
        <v>599</v>
      </c>
      <c r="AB114" s="25">
        <v>520</v>
      </c>
      <c r="AC114" s="26">
        <v>599</v>
      </c>
      <c r="AD114" s="72">
        <v>0.05</v>
      </c>
      <c r="AE114" s="73">
        <v>0.1</v>
      </c>
    </row>
    <row r="115" spans="1:31" s="16" customFormat="1" ht="26.4" customHeight="1" x14ac:dyDescent="0.25">
      <c r="A115" s="187"/>
      <c r="B115" s="24" t="s">
        <v>48</v>
      </c>
      <c r="C115" s="27" t="str">
        <f t="shared" si="0"/>
        <v>ЗЕСТ Экспресс</v>
      </c>
      <c r="D115" s="46" t="str">
        <f t="shared" si="1"/>
        <v>ФГУП ГЦСС</v>
      </c>
      <c r="E115" s="25" t="str">
        <f t="shared" si="2"/>
        <v>ФДМ</v>
      </c>
      <c r="F115" s="46" t="str">
        <f t="shared" si="3"/>
        <v>ФГУП ГЦСС</v>
      </c>
      <c r="G115" s="27">
        <f t="shared" si="4"/>
        <v>416</v>
      </c>
      <c r="H115" s="25">
        <f t="shared" si="5"/>
        <v>692.96</v>
      </c>
      <c r="I115" s="25">
        <f t="shared" si="6"/>
        <v>620</v>
      </c>
      <c r="J115" s="26">
        <f t="shared" si="7"/>
        <v>692.96</v>
      </c>
      <c r="K115" s="27">
        <v>416</v>
      </c>
      <c r="L115" s="65" t="s">
        <v>66</v>
      </c>
      <c r="M115" s="25">
        <v>881</v>
      </c>
      <c r="N115" s="65" t="s">
        <v>63</v>
      </c>
      <c r="O115" s="25">
        <v>715</v>
      </c>
      <c r="P115" s="65" t="s">
        <v>67</v>
      </c>
      <c r="Q115" s="26">
        <v>715</v>
      </c>
      <c r="R115" s="27">
        <v>950.4</v>
      </c>
      <c r="S115" s="25">
        <v>844.80000000000007</v>
      </c>
      <c r="T115" s="25">
        <v>867.6</v>
      </c>
      <c r="U115" s="26">
        <v>771.2</v>
      </c>
      <c r="V115" s="27">
        <v>644.45000000000005</v>
      </c>
      <c r="W115" s="25">
        <v>692.96</v>
      </c>
      <c r="X115" s="25">
        <v>644.45000000000005</v>
      </c>
      <c r="Y115" s="26">
        <v>692.96</v>
      </c>
      <c r="Z115" s="27">
        <v>620</v>
      </c>
      <c r="AA115" s="25">
        <v>715</v>
      </c>
      <c r="AB115" s="25">
        <v>620</v>
      </c>
      <c r="AC115" s="26">
        <v>715</v>
      </c>
      <c r="AD115" s="72">
        <v>0.1</v>
      </c>
      <c r="AE115" s="73">
        <v>0.15</v>
      </c>
    </row>
    <row r="116" spans="1:31" s="16" customFormat="1" ht="27.6" customHeight="1" x14ac:dyDescent="0.25">
      <c r="A116" s="187"/>
      <c r="B116" s="24" t="s">
        <v>49</v>
      </c>
      <c r="C116" s="27" t="str">
        <f t="shared" si="0"/>
        <v>ЗЕСТ Экспресс</v>
      </c>
      <c r="D116" s="46" t="str">
        <f t="shared" si="1"/>
        <v>ФГУП ГЦСС</v>
      </c>
      <c r="E116" s="25" t="str">
        <f t="shared" si="2"/>
        <v>ЗЕСТ Экспресс</v>
      </c>
      <c r="F116" s="46" t="str">
        <f t="shared" si="3"/>
        <v>ЗЕСТ Экспресс</v>
      </c>
      <c r="G116" s="27">
        <f t="shared" si="4"/>
        <v>590</v>
      </c>
      <c r="H116" s="25">
        <f t="shared" si="5"/>
        <v>974.41</v>
      </c>
      <c r="I116" s="25">
        <f t="shared" si="6"/>
        <v>842</v>
      </c>
      <c r="J116" s="26">
        <f t="shared" si="7"/>
        <v>842</v>
      </c>
      <c r="K116" s="27">
        <v>590</v>
      </c>
      <c r="L116" s="65" t="s">
        <v>66</v>
      </c>
      <c r="M116" s="25">
        <v>1562</v>
      </c>
      <c r="N116" s="65" t="s">
        <v>63</v>
      </c>
      <c r="O116" s="25">
        <v>842</v>
      </c>
      <c r="P116" s="65" t="s">
        <v>67</v>
      </c>
      <c r="Q116" s="26">
        <v>842</v>
      </c>
      <c r="R116" s="27">
        <v>1271.7</v>
      </c>
      <c r="S116" s="25">
        <v>1130.4000000000001</v>
      </c>
      <c r="T116" s="25">
        <v>1144.8</v>
      </c>
      <c r="U116" s="26">
        <v>1017.6</v>
      </c>
      <c r="V116" s="27">
        <v>906.2</v>
      </c>
      <c r="W116" s="25">
        <v>974.41</v>
      </c>
      <c r="X116" s="25">
        <v>906.2</v>
      </c>
      <c r="Y116" s="26">
        <v>974.41</v>
      </c>
      <c r="Z116" s="27">
        <v>870</v>
      </c>
      <c r="AA116" s="25">
        <v>1005</v>
      </c>
      <c r="AB116" s="25">
        <v>870</v>
      </c>
      <c r="AC116" s="26">
        <v>1005</v>
      </c>
      <c r="AD116" s="72">
        <v>0.1</v>
      </c>
      <c r="AE116" s="73">
        <v>0.2</v>
      </c>
    </row>
    <row r="117" spans="1:31" s="16" customFormat="1" ht="27.6" customHeight="1" x14ac:dyDescent="0.25">
      <c r="A117" s="187"/>
      <c r="B117" s="24" t="s">
        <v>50</v>
      </c>
      <c r="C117" s="27" t="str">
        <f t="shared" si="0"/>
        <v>ЗЕСТ Экспресс</v>
      </c>
      <c r="D117" s="46" t="str">
        <f t="shared" si="1"/>
        <v>ФДМ</v>
      </c>
      <c r="E117" s="25" t="str">
        <f t="shared" si="2"/>
        <v>ЗЕСТ Экспресс</v>
      </c>
      <c r="F117" s="46" t="str">
        <f t="shared" si="3"/>
        <v>ЗЕСТ Экспресс</v>
      </c>
      <c r="G117" s="27">
        <f t="shared" si="4"/>
        <v>750</v>
      </c>
      <c r="H117" s="25">
        <f t="shared" si="5"/>
        <v>1295</v>
      </c>
      <c r="I117" s="25">
        <f t="shared" si="6"/>
        <v>980</v>
      </c>
      <c r="J117" s="26">
        <f t="shared" si="7"/>
        <v>980</v>
      </c>
      <c r="K117" s="27">
        <v>750</v>
      </c>
      <c r="L117" s="65" t="s">
        <v>66</v>
      </c>
      <c r="M117" s="25">
        <v>2219</v>
      </c>
      <c r="N117" s="65" t="s">
        <v>63</v>
      </c>
      <c r="O117" s="25">
        <v>980</v>
      </c>
      <c r="P117" s="65" t="s">
        <v>67</v>
      </c>
      <c r="Q117" s="26">
        <v>980</v>
      </c>
      <c r="R117" s="27">
        <v>1730.7</v>
      </c>
      <c r="S117" s="25">
        <v>1538.4</v>
      </c>
      <c r="T117" s="25">
        <v>1540.8</v>
      </c>
      <c r="U117" s="26">
        <v>1369.6000000000001</v>
      </c>
      <c r="V117" s="27">
        <v>1437.05</v>
      </c>
      <c r="W117" s="25">
        <v>1545.18</v>
      </c>
      <c r="X117" s="25">
        <v>1437.05</v>
      </c>
      <c r="Y117" s="26">
        <v>1545.18</v>
      </c>
      <c r="Z117" s="27">
        <v>1120</v>
      </c>
      <c r="AA117" s="25">
        <v>1295</v>
      </c>
      <c r="AB117" s="25">
        <v>1120</v>
      </c>
      <c r="AC117" s="26">
        <v>1295</v>
      </c>
      <c r="AD117" s="72">
        <v>0.15</v>
      </c>
      <c r="AE117" s="73">
        <v>0.2</v>
      </c>
    </row>
    <row r="118" spans="1:31" s="16" customFormat="1" ht="27.6" customHeight="1" x14ac:dyDescent="0.25">
      <c r="A118" s="187"/>
      <c r="B118" s="24" t="s">
        <v>51</v>
      </c>
      <c r="C118" s="27" t="str">
        <f t="shared" si="0"/>
        <v>ЗЕСТ Экспресс</v>
      </c>
      <c r="D118" s="46" t="str">
        <f t="shared" si="1"/>
        <v>ФДМ</v>
      </c>
      <c r="E118" s="25" t="str">
        <f t="shared" si="2"/>
        <v>ЗЕСТ Экспресс</v>
      </c>
      <c r="F118" s="46" t="str">
        <f t="shared" si="3"/>
        <v>ЗЕСТ Экспресс</v>
      </c>
      <c r="G118" s="27">
        <f t="shared" si="4"/>
        <v>896</v>
      </c>
      <c r="H118" s="25">
        <f t="shared" si="5"/>
        <v>1585</v>
      </c>
      <c r="I118" s="25">
        <f t="shared" si="6"/>
        <v>1128</v>
      </c>
      <c r="J118" s="26">
        <f t="shared" si="7"/>
        <v>1128</v>
      </c>
      <c r="K118" s="27">
        <v>896</v>
      </c>
      <c r="L118" s="65" t="s">
        <v>66</v>
      </c>
      <c r="M118" s="25">
        <v>2867</v>
      </c>
      <c r="N118" s="65" t="s">
        <v>63</v>
      </c>
      <c r="O118" s="25">
        <v>1128</v>
      </c>
      <c r="P118" s="65" t="s">
        <v>67</v>
      </c>
      <c r="Q118" s="26">
        <v>1128</v>
      </c>
      <c r="R118" s="27">
        <v>2189.7000000000003</v>
      </c>
      <c r="S118" s="25">
        <v>1946.4</v>
      </c>
      <c r="T118" s="25">
        <v>1936.8</v>
      </c>
      <c r="U118" s="26">
        <v>1721.6000000000001</v>
      </c>
      <c r="V118" s="27">
        <v>1776.5</v>
      </c>
      <c r="W118" s="25">
        <v>1898.33</v>
      </c>
      <c r="X118" s="25">
        <v>1776.5</v>
      </c>
      <c r="Y118" s="26">
        <v>1898.33</v>
      </c>
      <c r="Z118" s="27">
        <v>1370</v>
      </c>
      <c r="AA118" s="25">
        <v>1585</v>
      </c>
      <c r="AB118" s="25">
        <v>1370</v>
      </c>
      <c r="AC118" s="26">
        <v>1585</v>
      </c>
      <c r="AD118" s="72">
        <v>0.2</v>
      </c>
      <c r="AE118" s="73">
        <v>0.1</v>
      </c>
    </row>
    <row r="119" spans="1:31" s="16" customFormat="1" ht="27.6" customHeight="1" x14ac:dyDescent="0.25">
      <c r="A119" s="187"/>
      <c r="B119" s="24" t="s">
        <v>52</v>
      </c>
      <c r="C119" s="27" t="str">
        <f t="shared" si="0"/>
        <v>ЗЕСТ Экспресс</v>
      </c>
      <c r="D119" s="46" t="str">
        <f t="shared" si="1"/>
        <v>ФДМ</v>
      </c>
      <c r="E119" s="25" t="str">
        <f t="shared" si="2"/>
        <v>ЗЕСТ Экспресс</v>
      </c>
      <c r="F119" s="46" t="str">
        <f t="shared" si="3"/>
        <v>ЗЕСТ Экспресс</v>
      </c>
      <c r="G119" s="27">
        <f t="shared" si="4"/>
        <v>1033</v>
      </c>
      <c r="H119" s="25">
        <f t="shared" si="5"/>
        <v>1875</v>
      </c>
      <c r="I119" s="25">
        <f t="shared" si="6"/>
        <v>1286</v>
      </c>
      <c r="J119" s="26">
        <f t="shared" si="7"/>
        <v>1286</v>
      </c>
      <c r="K119" s="27">
        <v>1033</v>
      </c>
      <c r="L119" s="65" t="s">
        <v>66</v>
      </c>
      <c r="M119" s="25">
        <v>3536</v>
      </c>
      <c r="N119" s="65" t="s">
        <v>63</v>
      </c>
      <c r="O119" s="25">
        <v>1286</v>
      </c>
      <c r="P119" s="65" t="s">
        <v>67</v>
      </c>
      <c r="Q119" s="26">
        <v>1286</v>
      </c>
      <c r="R119" s="27">
        <v>1289.7</v>
      </c>
      <c r="S119" s="25">
        <v>2354.4</v>
      </c>
      <c r="T119" s="25">
        <v>2332.8000000000002</v>
      </c>
      <c r="U119" s="26">
        <v>2073.6</v>
      </c>
      <c r="V119" s="27">
        <v>2042</v>
      </c>
      <c r="W119" s="25">
        <v>2195.6799999999998</v>
      </c>
      <c r="X119" s="25">
        <v>2042</v>
      </c>
      <c r="Y119" s="26">
        <v>2195.6799999999998</v>
      </c>
      <c r="Z119" s="27">
        <v>1620</v>
      </c>
      <c r="AA119" s="25">
        <v>1875</v>
      </c>
      <c r="AB119" s="25">
        <v>1620</v>
      </c>
      <c r="AC119" s="26">
        <v>1875</v>
      </c>
      <c r="AD119" s="72">
        <v>0.15</v>
      </c>
      <c r="AE119" s="73">
        <v>0.05</v>
      </c>
    </row>
    <row r="120" spans="1:31" s="16" customFormat="1" ht="27.6" customHeight="1" x14ac:dyDescent="0.25">
      <c r="A120" s="187"/>
      <c r="B120" s="24" t="s">
        <v>53</v>
      </c>
      <c r="C120" s="27" t="str">
        <f t="shared" si="0"/>
        <v>ЗЕСТ Экспресс</v>
      </c>
      <c r="D120" s="46" t="str">
        <f t="shared" si="1"/>
        <v>ФДМ</v>
      </c>
      <c r="E120" s="25" t="str">
        <f t="shared" si="2"/>
        <v>ЗЕСТ Экспресс</v>
      </c>
      <c r="F120" s="46" t="str">
        <f t="shared" si="3"/>
        <v>ЗЕСТ Экспресс</v>
      </c>
      <c r="G120" s="27">
        <f t="shared" si="4"/>
        <v>1161</v>
      </c>
      <c r="H120" s="25">
        <f t="shared" si="5"/>
        <v>2165</v>
      </c>
      <c r="I120" s="25">
        <f t="shared" si="6"/>
        <v>1455</v>
      </c>
      <c r="J120" s="26">
        <f t="shared" si="7"/>
        <v>1455</v>
      </c>
      <c r="K120" s="27">
        <v>1161</v>
      </c>
      <c r="L120" s="65" t="s">
        <v>66</v>
      </c>
      <c r="M120" s="25">
        <v>4201</v>
      </c>
      <c r="N120" s="65" t="s">
        <v>63</v>
      </c>
      <c r="O120" s="25">
        <v>1455</v>
      </c>
      <c r="P120" s="65" t="s">
        <v>67</v>
      </c>
      <c r="Q120" s="26">
        <v>1455</v>
      </c>
      <c r="R120" s="27">
        <v>1289.7</v>
      </c>
      <c r="S120" s="25">
        <v>2746.4</v>
      </c>
      <c r="T120" s="25">
        <v>2715.3</v>
      </c>
      <c r="U120" s="26">
        <v>2413.6</v>
      </c>
      <c r="V120" s="27">
        <v>2318.5</v>
      </c>
      <c r="W120" s="25">
        <v>2493</v>
      </c>
      <c r="X120" s="25">
        <v>2318.5</v>
      </c>
      <c r="Y120" s="26">
        <v>2493</v>
      </c>
      <c r="Z120" s="27">
        <v>1870</v>
      </c>
      <c r="AA120" s="25">
        <v>2165</v>
      </c>
      <c r="AB120" s="25">
        <v>1870</v>
      </c>
      <c r="AC120" s="26">
        <v>2165</v>
      </c>
      <c r="AD120" s="72">
        <v>0.1</v>
      </c>
      <c r="AE120" s="73">
        <v>0.05</v>
      </c>
    </row>
    <row r="121" spans="1:31" s="16" customFormat="1" ht="42" customHeight="1" thickBot="1" x14ac:dyDescent="0.3">
      <c r="A121" s="187"/>
      <c r="B121" s="28" t="s">
        <v>54</v>
      </c>
      <c r="C121" s="27" t="str">
        <f t="shared" si="0"/>
        <v>ЗЕСТ Экспресс</v>
      </c>
      <c r="D121" s="46" t="str">
        <f t="shared" si="1"/>
        <v>ФДМ</v>
      </c>
      <c r="E121" s="25" t="str">
        <f t="shared" si="2"/>
        <v>ЗЕСТ Экспресс</v>
      </c>
      <c r="F121" s="46" t="str">
        <f t="shared" si="3"/>
        <v>ЗЕСТ Экспресс</v>
      </c>
      <c r="G121" s="27">
        <f t="shared" si="4"/>
        <v>35</v>
      </c>
      <c r="H121" s="25">
        <f t="shared" si="5"/>
        <v>58</v>
      </c>
      <c r="I121" s="25">
        <f t="shared" si="6"/>
        <v>29</v>
      </c>
      <c r="J121" s="26">
        <f t="shared" si="7"/>
        <v>29</v>
      </c>
      <c r="K121" s="27">
        <v>35</v>
      </c>
      <c r="L121" s="65" t="s">
        <v>66</v>
      </c>
      <c r="M121" s="25">
        <v>136</v>
      </c>
      <c r="N121" s="65" t="s">
        <v>63</v>
      </c>
      <c r="O121" s="25">
        <v>29</v>
      </c>
      <c r="P121" s="65" t="s">
        <v>67</v>
      </c>
      <c r="Q121" s="26">
        <v>29</v>
      </c>
      <c r="R121" s="27">
        <v>84.600000000000009</v>
      </c>
      <c r="S121" s="25">
        <v>75.2</v>
      </c>
      <c r="T121" s="25">
        <v>84.600000000000009</v>
      </c>
      <c r="U121" s="26">
        <v>75.2</v>
      </c>
      <c r="V121" s="27">
        <v>55.31</v>
      </c>
      <c r="W121" s="25">
        <v>59.47</v>
      </c>
      <c r="X121" s="25">
        <v>55.31</v>
      </c>
      <c r="Y121" s="26">
        <v>59.47</v>
      </c>
      <c r="Z121" s="27">
        <v>50</v>
      </c>
      <c r="AA121" s="25">
        <v>58</v>
      </c>
      <c r="AB121" s="25">
        <v>50</v>
      </c>
      <c r="AC121" s="26">
        <v>58</v>
      </c>
      <c r="AD121" s="72">
        <v>0.05</v>
      </c>
      <c r="AE121" s="73">
        <v>0.05</v>
      </c>
    </row>
    <row r="122" spans="1:31" s="35" customFormat="1" ht="42" hidden="1" customHeight="1" x14ac:dyDescent="0.25">
      <c r="A122" s="29"/>
      <c r="B122" s="30"/>
      <c r="C122" s="27" t="e">
        <f t="shared" si="0"/>
        <v>#REF!</v>
      </c>
      <c r="D122" s="46" t="e">
        <f t="shared" si="1"/>
        <v>#REF!</v>
      </c>
      <c r="E122" s="25" t="e">
        <f t="shared" si="2"/>
        <v>#REF!</v>
      </c>
      <c r="F122" s="46" t="e">
        <f t="shared" si="3"/>
        <v>#REF!</v>
      </c>
      <c r="G122" s="27" t="e">
        <f t="shared" si="4"/>
        <v>#REF!</v>
      </c>
      <c r="H122" s="25" t="e">
        <f t="shared" si="5"/>
        <v>#REF!</v>
      </c>
      <c r="I122" s="25" t="e">
        <f t="shared" si="6"/>
        <v>#REF!</v>
      </c>
      <c r="J122" s="26" t="e">
        <f t="shared" si="7"/>
        <v>#REF!</v>
      </c>
      <c r="K122" s="31" t="e">
        <f>SUMPRODUCT(#REF!,K112:K121)</f>
        <v>#REF!</v>
      </c>
      <c r="L122" s="66"/>
      <c r="M122" s="32" t="e">
        <f>SUMPRODUCT(#REF!,M112:M121)</f>
        <v>#REF!</v>
      </c>
      <c r="N122" s="66"/>
      <c r="O122" s="33" t="e">
        <f>SUMPRODUCT(#REF!,O112:O121)</f>
        <v>#REF!</v>
      </c>
      <c r="P122" s="66"/>
      <c r="Q122" s="34" t="e">
        <f>SUMPRODUCT(#REF!,Q112:Q121)</f>
        <v>#REF!</v>
      </c>
      <c r="R122" s="31" t="e">
        <f>SUMPRODUCT(#REF!,R112:R121)</f>
        <v>#REF!</v>
      </c>
      <c r="S122" s="32" t="e">
        <f>SUMPRODUCT(#REF!,S112:S121)</f>
        <v>#REF!</v>
      </c>
      <c r="T122" s="33" t="e">
        <f>SUMPRODUCT(#REF!,T112:T121)</f>
        <v>#REF!</v>
      </c>
      <c r="U122" s="34" t="e">
        <f>SUMPRODUCT(#REF!,U112:U121)</f>
        <v>#REF!</v>
      </c>
      <c r="V122" s="31" t="e">
        <f>SUMPRODUCT(#REF!,V112:V121)</f>
        <v>#REF!</v>
      </c>
      <c r="W122" s="67">
        <v>1711.9440000000002</v>
      </c>
      <c r="X122" s="33" t="e">
        <f>SUMPRODUCT(#REF!,X112:X121)</f>
        <v>#REF!</v>
      </c>
      <c r="Y122" s="34" t="e">
        <f>SUMPRODUCT(#REF!,Y112:Y121)</f>
        <v>#REF!</v>
      </c>
      <c r="Z122" s="31" t="e">
        <f>SUMPRODUCT(#REF!,Z112:Z121)</f>
        <v>#REF!</v>
      </c>
      <c r="AA122" s="32" t="e">
        <f>SUMPRODUCT(#REF!,AA112:AA121)</f>
        <v>#REF!</v>
      </c>
      <c r="AB122" s="33" t="e">
        <f>SUMPRODUCT(#REF!,AB112:AB121)</f>
        <v>#REF!</v>
      </c>
      <c r="AC122" s="34" t="e">
        <f>SUMPRODUCT(#REF!,AC112:AC121)</f>
        <v>#REF!</v>
      </c>
      <c r="AD122" s="74">
        <f>SUM(AD112:AD121)</f>
        <v>1</v>
      </c>
      <c r="AE122" s="75">
        <f>SUM(AE112:AE121)</f>
        <v>1</v>
      </c>
    </row>
    <row r="123" spans="1:31" s="16" customFormat="1" ht="14.4" x14ac:dyDescent="0.25">
      <c r="A123" s="187" t="s">
        <v>8</v>
      </c>
      <c r="B123" s="24" t="s">
        <v>42</v>
      </c>
      <c r="C123" s="27" t="str">
        <f t="shared" si="0"/>
        <v>ЗЕСТ Экспресс</v>
      </c>
      <c r="D123" s="46" t="str">
        <f t="shared" si="1"/>
        <v>КурьерСервисЭкспресс</v>
      </c>
      <c r="E123" s="25" t="str">
        <f t="shared" si="2"/>
        <v>КурьерСервисЭкспресс</v>
      </c>
      <c r="F123" s="46" t="str">
        <f t="shared" si="3"/>
        <v>КурьерСервисЭкспресс</v>
      </c>
      <c r="G123" s="27">
        <f t="shared" si="4"/>
        <v>328</v>
      </c>
      <c r="H123" s="25">
        <f t="shared" si="5"/>
        <v>350</v>
      </c>
      <c r="I123" s="25">
        <f t="shared" si="6"/>
        <v>350</v>
      </c>
      <c r="J123" s="26">
        <f t="shared" si="7"/>
        <v>350</v>
      </c>
      <c r="K123" s="27">
        <v>328</v>
      </c>
      <c r="L123" s="65" t="s">
        <v>56</v>
      </c>
      <c r="M123" s="25">
        <v>351</v>
      </c>
      <c r="N123" s="65" t="s">
        <v>63</v>
      </c>
      <c r="O123" s="25">
        <v>1374</v>
      </c>
      <c r="P123" s="65" t="s">
        <v>67</v>
      </c>
      <c r="Q123" s="26">
        <v>1374</v>
      </c>
      <c r="R123" s="27">
        <v>350</v>
      </c>
      <c r="S123" s="25">
        <v>350</v>
      </c>
      <c r="T123" s="25">
        <v>350</v>
      </c>
      <c r="U123" s="26">
        <v>350</v>
      </c>
      <c r="V123" s="27">
        <v>353.1</v>
      </c>
      <c r="W123" s="25">
        <v>379.67</v>
      </c>
      <c r="X123" s="25">
        <v>353.1</v>
      </c>
      <c r="Y123" s="26">
        <v>379.67</v>
      </c>
      <c r="Z123" s="27">
        <v>434</v>
      </c>
      <c r="AA123" s="25">
        <v>500</v>
      </c>
      <c r="AB123" s="25">
        <v>434</v>
      </c>
      <c r="AC123" s="26">
        <v>500</v>
      </c>
      <c r="AD123" s="70">
        <v>0.05</v>
      </c>
      <c r="AE123" s="71">
        <v>0.05</v>
      </c>
    </row>
    <row r="124" spans="1:31" s="16" customFormat="1" ht="27.6" customHeight="1" x14ac:dyDescent="0.25">
      <c r="A124" s="187"/>
      <c r="B124" s="24" t="s">
        <v>46</v>
      </c>
      <c r="C124" s="27" t="str">
        <f t="shared" si="0"/>
        <v>ЗЕСТ Экспресс</v>
      </c>
      <c r="D124" s="46" t="str">
        <f t="shared" si="1"/>
        <v>ЗЕСТ Экспресс</v>
      </c>
      <c r="E124" s="25" t="str">
        <f t="shared" si="2"/>
        <v>ФГУП ГЦСС</v>
      </c>
      <c r="F124" s="46" t="str">
        <f t="shared" si="3"/>
        <v>КурьерСервисЭкспресс</v>
      </c>
      <c r="G124" s="27">
        <f t="shared" si="4"/>
        <v>345</v>
      </c>
      <c r="H124" s="25">
        <f t="shared" si="5"/>
        <v>366</v>
      </c>
      <c r="I124" s="25">
        <f t="shared" si="6"/>
        <v>381.75</v>
      </c>
      <c r="J124" s="26">
        <f t="shared" si="7"/>
        <v>400</v>
      </c>
      <c r="K124" s="27">
        <v>345</v>
      </c>
      <c r="L124" s="65" t="s">
        <v>56</v>
      </c>
      <c r="M124" s="25">
        <v>366</v>
      </c>
      <c r="N124" s="65" t="s">
        <v>63</v>
      </c>
      <c r="O124" s="25">
        <v>1401</v>
      </c>
      <c r="P124" s="65" t="s">
        <v>67</v>
      </c>
      <c r="Q124" s="26">
        <v>1401</v>
      </c>
      <c r="R124" s="27">
        <v>400</v>
      </c>
      <c r="S124" s="25">
        <v>400</v>
      </c>
      <c r="T124" s="25">
        <v>400</v>
      </c>
      <c r="U124" s="26">
        <v>400</v>
      </c>
      <c r="V124" s="27">
        <v>381.75</v>
      </c>
      <c r="W124" s="25">
        <v>410.46</v>
      </c>
      <c r="X124" s="25">
        <v>381.75</v>
      </c>
      <c r="Y124" s="26">
        <v>410.46</v>
      </c>
      <c r="Z124" s="27">
        <v>434</v>
      </c>
      <c r="AA124" s="25">
        <v>500</v>
      </c>
      <c r="AB124" s="25">
        <v>434</v>
      </c>
      <c r="AC124" s="26">
        <v>500</v>
      </c>
      <c r="AD124" s="72">
        <v>0.05</v>
      </c>
      <c r="AE124" s="73">
        <v>0.05</v>
      </c>
    </row>
    <row r="125" spans="1:31" s="16" customFormat="1" ht="27.6" customHeight="1" x14ac:dyDescent="0.25">
      <c r="A125" s="187"/>
      <c r="B125" s="24" t="s">
        <v>47</v>
      </c>
      <c r="C125" s="27" t="str">
        <f t="shared" si="0"/>
        <v>ЗЕСТ Экспресс</v>
      </c>
      <c r="D125" s="46" t="str">
        <f t="shared" si="1"/>
        <v>ФГУП ГЦСС</v>
      </c>
      <c r="E125" s="25" t="str">
        <f t="shared" si="2"/>
        <v>ФГУП ГЦСС</v>
      </c>
      <c r="F125" s="46" t="str">
        <f t="shared" si="3"/>
        <v>ФГУП ГЦСС</v>
      </c>
      <c r="G125" s="27">
        <f t="shared" si="4"/>
        <v>449</v>
      </c>
      <c r="H125" s="25">
        <f t="shared" si="5"/>
        <v>562.33000000000004</v>
      </c>
      <c r="I125" s="25">
        <f t="shared" si="6"/>
        <v>522.98</v>
      </c>
      <c r="J125" s="26">
        <f t="shared" si="7"/>
        <v>562.33000000000004</v>
      </c>
      <c r="K125" s="27">
        <v>449</v>
      </c>
      <c r="L125" s="65" t="s">
        <v>56</v>
      </c>
      <c r="M125" s="25">
        <v>594</v>
      </c>
      <c r="N125" s="65" t="s">
        <v>63</v>
      </c>
      <c r="O125" s="25">
        <v>1432</v>
      </c>
      <c r="P125" s="65" t="s">
        <v>67</v>
      </c>
      <c r="Q125" s="26">
        <v>1432</v>
      </c>
      <c r="R125" s="27">
        <v>766.80000000000007</v>
      </c>
      <c r="S125" s="25">
        <v>681.6</v>
      </c>
      <c r="T125" s="25">
        <v>654.30000000000007</v>
      </c>
      <c r="U125" s="26">
        <v>581.6</v>
      </c>
      <c r="V125" s="27">
        <v>522.98</v>
      </c>
      <c r="W125" s="25">
        <v>562.33000000000004</v>
      </c>
      <c r="X125" s="25">
        <v>522.98</v>
      </c>
      <c r="Y125" s="26">
        <v>562.33000000000004</v>
      </c>
      <c r="Z125" s="27">
        <v>564</v>
      </c>
      <c r="AA125" s="25">
        <v>648</v>
      </c>
      <c r="AB125" s="25">
        <v>564</v>
      </c>
      <c r="AC125" s="26">
        <v>648</v>
      </c>
      <c r="AD125" s="72">
        <v>0.05</v>
      </c>
      <c r="AE125" s="73">
        <v>0.1</v>
      </c>
    </row>
    <row r="126" spans="1:31" s="16" customFormat="1" ht="27.6" customHeight="1" x14ac:dyDescent="0.25">
      <c r="A126" s="187"/>
      <c r="B126" s="24" t="s">
        <v>48</v>
      </c>
      <c r="C126" s="27" t="str">
        <f t="shared" si="0"/>
        <v>ЗЕСТ Экспресс</v>
      </c>
      <c r="D126" s="46" t="str">
        <f t="shared" si="1"/>
        <v>ФГУП ГЦСС</v>
      </c>
      <c r="E126" s="25" t="str">
        <f t="shared" si="2"/>
        <v>ФГУП ГЦСС</v>
      </c>
      <c r="F126" s="46" t="str">
        <f t="shared" si="3"/>
        <v>ФГУП ГЦСС</v>
      </c>
      <c r="G126" s="27">
        <f t="shared" si="4"/>
        <v>539</v>
      </c>
      <c r="H126" s="25">
        <f t="shared" si="5"/>
        <v>692.96</v>
      </c>
      <c r="I126" s="25">
        <f t="shared" si="6"/>
        <v>644.45000000000005</v>
      </c>
      <c r="J126" s="26">
        <f t="shared" si="7"/>
        <v>692.96</v>
      </c>
      <c r="K126" s="27">
        <v>539</v>
      </c>
      <c r="L126" s="65" t="s">
        <v>56</v>
      </c>
      <c r="M126" s="25">
        <v>806</v>
      </c>
      <c r="N126" s="65" t="s">
        <v>63</v>
      </c>
      <c r="O126" s="25">
        <v>1462</v>
      </c>
      <c r="P126" s="65" t="s">
        <v>67</v>
      </c>
      <c r="Q126" s="26">
        <v>1462</v>
      </c>
      <c r="R126" s="27">
        <v>950.4</v>
      </c>
      <c r="S126" s="25">
        <v>844.80000000000007</v>
      </c>
      <c r="T126" s="25">
        <v>792.9</v>
      </c>
      <c r="U126" s="26">
        <v>704.80000000000007</v>
      </c>
      <c r="V126" s="27">
        <v>644.45000000000005</v>
      </c>
      <c r="W126" s="25">
        <v>692.96</v>
      </c>
      <c r="X126" s="25">
        <v>644.45000000000005</v>
      </c>
      <c r="Y126" s="26">
        <v>692.96</v>
      </c>
      <c r="Z126" s="27">
        <v>694</v>
      </c>
      <c r="AA126" s="25">
        <v>796</v>
      </c>
      <c r="AB126" s="25">
        <v>694</v>
      </c>
      <c r="AC126" s="26">
        <v>796</v>
      </c>
      <c r="AD126" s="72">
        <v>0.15</v>
      </c>
      <c r="AE126" s="73">
        <v>0.2</v>
      </c>
    </row>
    <row r="127" spans="1:31" s="16" customFormat="1" ht="26.4" customHeight="1" x14ac:dyDescent="0.25">
      <c r="A127" s="187"/>
      <c r="B127" s="24" t="s">
        <v>49</v>
      </c>
      <c r="C127" s="27" t="str">
        <f t="shared" si="0"/>
        <v>ЗЕСТ Экспресс</v>
      </c>
      <c r="D127" s="46" t="str">
        <f t="shared" si="1"/>
        <v>ФГУП ГЦСС</v>
      </c>
      <c r="E127" s="25" t="str">
        <f t="shared" si="2"/>
        <v>ФГУП ГЦСС</v>
      </c>
      <c r="F127" s="46" t="str">
        <f t="shared" si="3"/>
        <v>КурьерСервисЭкспресс</v>
      </c>
      <c r="G127" s="27">
        <f t="shared" si="4"/>
        <v>764</v>
      </c>
      <c r="H127" s="25">
        <f t="shared" si="5"/>
        <v>974.41</v>
      </c>
      <c r="I127" s="25">
        <f t="shared" si="6"/>
        <v>906.2</v>
      </c>
      <c r="J127" s="26">
        <f t="shared" si="7"/>
        <v>920.40000000000009</v>
      </c>
      <c r="K127" s="27">
        <v>764</v>
      </c>
      <c r="L127" s="65" t="s">
        <v>56</v>
      </c>
      <c r="M127" s="25">
        <v>1341</v>
      </c>
      <c r="N127" s="65" t="s">
        <v>63</v>
      </c>
      <c r="O127" s="25">
        <v>1576</v>
      </c>
      <c r="P127" s="65" t="s">
        <v>67</v>
      </c>
      <c r="Q127" s="26">
        <v>1576</v>
      </c>
      <c r="R127" s="27">
        <v>1271.7</v>
      </c>
      <c r="S127" s="25">
        <v>1130.4000000000001</v>
      </c>
      <c r="T127" s="25">
        <v>1035.45</v>
      </c>
      <c r="U127" s="26">
        <v>920.40000000000009</v>
      </c>
      <c r="V127" s="27">
        <v>906.2</v>
      </c>
      <c r="W127" s="25">
        <v>974.41</v>
      </c>
      <c r="X127" s="25">
        <v>906.2</v>
      </c>
      <c r="Y127" s="26">
        <v>974.41</v>
      </c>
      <c r="Z127" s="27">
        <v>1019</v>
      </c>
      <c r="AA127" s="25">
        <v>1166</v>
      </c>
      <c r="AB127" s="25">
        <v>1019</v>
      </c>
      <c r="AC127" s="26">
        <v>1166</v>
      </c>
      <c r="AD127" s="72">
        <v>0.15</v>
      </c>
      <c r="AE127" s="73">
        <v>0.2</v>
      </c>
    </row>
    <row r="128" spans="1:31" s="16" customFormat="1" ht="27.6" customHeight="1" x14ac:dyDescent="0.25">
      <c r="A128" s="187"/>
      <c r="B128" s="24" t="s">
        <v>50</v>
      </c>
      <c r="C128" s="27" t="str">
        <f t="shared" si="0"/>
        <v>ЗЕСТ Экспресс</v>
      </c>
      <c r="D128" s="46" t="str">
        <f t="shared" si="1"/>
        <v>ФДМ</v>
      </c>
      <c r="E128" s="25" t="str">
        <f t="shared" si="2"/>
        <v>ФДМ</v>
      </c>
      <c r="F128" s="46" t="str">
        <f t="shared" si="3"/>
        <v>КурьерСервисЭкспресс</v>
      </c>
      <c r="G128" s="27">
        <f t="shared" si="4"/>
        <v>970</v>
      </c>
      <c r="H128" s="25">
        <f t="shared" si="5"/>
        <v>1536</v>
      </c>
      <c r="I128" s="25">
        <f t="shared" si="6"/>
        <v>1344</v>
      </c>
      <c r="J128" s="26">
        <f t="shared" si="7"/>
        <v>1228.4000000000001</v>
      </c>
      <c r="K128" s="27">
        <v>970</v>
      </c>
      <c r="L128" s="65" t="s">
        <v>56</v>
      </c>
      <c r="M128" s="25">
        <v>1853</v>
      </c>
      <c r="N128" s="65" t="s">
        <v>63</v>
      </c>
      <c r="O128" s="25">
        <v>1693</v>
      </c>
      <c r="P128" s="65" t="s">
        <v>67</v>
      </c>
      <c r="Q128" s="26">
        <v>1693</v>
      </c>
      <c r="R128" s="27">
        <v>1730.7</v>
      </c>
      <c r="S128" s="25">
        <v>1538.4</v>
      </c>
      <c r="T128" s="25">
        <v>1381.95</v>
      </c>
      <c r="U128" s="26">
        <v>1228.4000000000001</v>
      </c>
      <c r="V128" s="27">
        <v>1437.05</v>
      </c>
      <c r="W128" s="25">
        <v>1545.18</v>
      </c>
      <c r="X128" s="25">
        <v>1437.05</v>
      </c>
      <c r="Y128" s="26">
        <v>1545.18</v>
      </c>
      <c r="Z128" s="27">
        <v>1344</v>
      </c>
      <c r="AA128" s="25">
        <v>1536</v>
      </c>
      <c r="AB128" s="25">
        <v>1344</v>
      </c>
      <c r="AC128" s="26">
        <v>1536</v>
      </c>
      <c r="AD128" s="72">
        <v>0.2</v>
      </c>
      <c r="AE128" s="73">
        <v>0.15</v>
      </c>
    </row>
    <row r="129" spans="1:31" s="16" customFormat="1" ht="27.6" customHeight="1" x14ac:dyDescent="0.25">
      <c r="A129" s="187"/>
      <c r="B129" s="24" t="s">
        <v>51</v>
      </c>
      <c r="C129" s="27" t="str">
        <f t="shared" si="0"/>
        <v>ЗЕСТ Экспресс</v>
      </c>
      <c r="D129" s="46" t="str">
        <f t="shared" si="1"/>
        <v>ФГУП ГЦСС</v>
      </c>
      <c r="E129" s="25" t="str">
        <f t="shared" si="2"/>
        <v>ФДМ</v>
      </c>
      <c r="F129" s="46" t="str">
        <f t="shared" si="3"/>
        <v>КурьерСервисЭкспресс</v>
      </c>
      <c r="G129" s="27">
        <f t="shared" si="4"/>
        <v>1161</v>
      </c>
      <c r="H129" s="25">
        <f t="shared" si="5"/>
        <v>1898.33</v>
      </c>
      <c r="I129" s="25">
        <f t="shared" si="6"/>
        <v>1669</v>
      </c>
      <c r="J129" s="26">
        <f t="shared" si="7"/>
        <v>1536.4</v>
      </c>
      <c r="K129" s="27">
        <v>1161</v>
      </c>
      <c r="L129" s="65" t="s">
        <v>56</v>
      </c>
      <c r="M129" s="25">
        <v>2359</v>
      </c>
      <c r="N129" s="65" t="s">
        <v>63</v>
      </c>
      <c r="O129" s="25">
        <v>1815</v>
      </c>
      <c r="P129" s="65" t="s">
        <v>67</v>
      </c>
      <c r="Q129" s="26">
        <v>1815</v>
      </c>
      <c r="R129" s="27">
        <v>2189.7000000000003</v>
      </c>
      <c r="S129" s="25">
        <v>1946.4</v>
      </c>
      <c r="T129" s="25">
        <v>1728.45</v>
      </c>
      <c r="U129" s="26">
        <v>1536.4</v>
      </c>
      <c r="V129" s="27">
        <v>1776.5</v>
      </c>
      <c r="W129" s="25">
        <v>1898.33</v>
      </c>
      <c r="X129" s="25">
        <v>1776.5</v>
      </c>
      <c r="Y129" s="26">
        <v>1898.33</v>
      </c>
      <c r="Z129" s="27">
        <v>1669</v>
      </c>
      <c r="AA129" s="25">
        <v>1906</v>
      </c>
      <c r="AB129" s="25">
        <v>1669</v>
      </c>
      <c r="AC129" s="26">
        <v>1906</v>
      </c>
      <c r="AD129" s="72">
        <v>0.15</v>
      </c>
      <c r="AE129" s="73">
        <v>0.1</v>
      </c>
    </row>
    <row r="130" spans="1:31" s="16" customFormat="1" ht="27.6" customHeight="1" x14ac:dyDescent="0.25">
      <c r="A130" s="187"/>
      <c r="B130" s="24" t="s">
        <v>52</v>
      </c>
      <c r="C130" s="27" t="str">
        <f t="shared" si="0"/>
        <v>ЗЕСТ Экспресс</v>
      </c>
      <c r="D130" s="46" t="str">
        <f t="shared" si="1"/>
        <v>ФГУП ГЦСС</v>
      </c>
      <c r="E130" s="25" t="str">
        <f t="shared" si="2"/>
        <v>ФДМ</v>
      </c>
      <c r="F130" s="46" t="str">
        <f t="shared" si="3"/>
        <v>КурьерСервисЭкспресс</v>
      </c>
      <c r="G130" s="27">
        <f t="shared" si="4"/>
        <v>1324</v>
      </c>
      <c r="H130" s="25">
        <f t="shared" si="5"/>
        <v>2195.6799999999998</v>
      </c>
      <c r="I130" s="25">
        <f t="shared" si="6"/>
        <v>1994</v>
      </c>
      <c r="J130" s="26">
        <f t="shared" si="7"/>
        <v>1844.4</v>
      </c>
      <c r="K130" s="27">
        <v>1324</v>
      </c>
      <c r="L130" s="65" t="s">
        <v>56</v>
      </c>
      <c r="M130" s="25">
        <v>2905</v>
      </c>
      <c r="N130" s="65" t="s">
        <v>63</v>
      </c>
      <c r="O130" s="25">
        <v>2090</v>
      </c>
      <c r="P130" s="65" t="s">
        <v>67</v>
      </c>
      <c r="Q130" s="26">
        <v>2090</v>
      </c>
      <c r="R130" s="27">
        <v>1934.1000000000001</v>
      </c>
      <c r="S130" s="25">
        <v>2354.4</v>
      </c>
      <c r="T130" s="25">
        <v>2074.9500000000003</v>
      </c>
      <c r="U130" s="26">
        <v>1844.4</v>
      </c>
      <c r="V130" s="27">
        <v>2042</v>
      </c>
      <c r="W130" s="25">
        <v>2195.6799999999998</v>
      </c>
      <c r="X130" s="25">
        <v>2042</v>
      </c>
      <c r="Y130" s="26">
        <v>2195.6799999999998</v>
      </c>
      <c r="Z130" s="27">
        <v>1994</v>
      </c>
      <c r="AA130" s="25">
        <v>2276</v>
      </c>
      <c r="AB130" s="25">
        <v>1994</v>
      </c>
      <c r="AC130" s="26">
        <v>2276</v>
      </c>
      <c r="AD130" s="72">
        <v>0.1</v>
      </c>
      <c r="AE130" s="73">
        <v>0.05</v>
      </c>
    </row>
    <row r="131" spans="1:31" s="16" customFormat="1" ht="27.6" customHeight="1" x14ac:dyDescent="0.25">
      <c r="A131" s="187"/>
      <c r="B131" s="24" t="s">
        <v>53</v>
      </c>
      <c r="C131" s="27" t="str">
        <f t="shared" si="0"/>
        <v>ЗЕСТ Экспресс</v>
      </c>
      <c r="D131" s="46" t="str">
        <f t="shared" si="1"/>
        <v>ФГУП ГЦСС</v>
      </c>
      <c r="E131" s="25" t="str">
        <f t="shared" si="2"/>
        <v>ФГУП ГЦСС</v>
      </c>
      <c r="F131" s="46" t="str">
        <f t="shared" si="3"/>
        <v>КурьерСервисЭкспресс</v>
      </c>
      <c r="G131" s="27">
        <f t="shared" si="4"/>
        <v>1479</v>
      </c>
      <c r="H131" s="25">
        <f t="shared" si="5"/>
        <v>2493</v>
      </c>
      <c r="I131" s="25">
        <f t="shared" si="6"/>
        <v>2318.5</v>
      </c>
      <c r="J131" s="26">
        <f t="shared" si="7"/>
        <v>2134.4</v>
      </c>
      <c r="K131" s="27">
        <v>1479</v>
      </c>
      <c r="L131" s="65" t="s">
        <v>56</v>
      </c>
      <c r="M131" s="25">
        <v>3447</v>
      </c>
      <c r="N131" s="65" t="s">
        <v>63</v>
      </c>
      <c r="O131" s="25">
        <v>2382</v>
      </c>
      <c r="P131" s="65" t="s">
        <v>67</v>
      </c>
      <c r="Q131" s="26">
        <v>2382</v>
      </c>
      <c r="R131" s="27">
        <v>1934.1000000000001</v>
      </c>
      <c r="S131" s="25">
        <v>2746.4</v>
      </c>
      <c r="T131" s="25">
        <v>2401.2000000000003</v>
      </c>
      <c r="U131" s="26">
        <v>2134.4</v>
      </c>
      <c r="V131" s="27">
        <v>2318.5</v>
      </c>
      <c r="W131" s="25">
        <v>2493</v>
      </c>
      <c r="X131" s="25">
        <v>2318.5</v>
      </c>
      <c r="Y131" s="26">
        <v>2493</v>
      </c>
      <c r="Z131" s="27">
        <v>2319</v>
      </c>
      <c r="AA131" s="25">
        <v>2646</v>
      </c>
      <c r="AB131" s="25">
        <v>2319</v>
      </c>
      <c r="AC131" s="26">
        <v>2646</v>
      </c>
      <c r="AD131" s="72">
        <v>0.05</v>
      </c>
      <c r="AE131" s="73">
        <v>0.05</v>
      </c>
    </row>
    <row r="132" spans="1:31" s="16" customFormat="1" ht="42" customHeight="1" thickBot="1" x14ac:dyDescent="0.3">
      <c r="A132" s="187"/>
      <c r="B132" s="28" t="s">
        <v>54</v>
      </c>
      <c r="C132" s="27" t="str">
        <f t="shared" si="0"/>
        <v>ЗЕСТ Экспресс</v>
      </c>
      <c r="D132" s="46" t="str">
        <f t="shared" si="1"/>
        <v>ФГУП ГЦСС</v>
      </c>
      <c r="E132" s="25" t="str">
        <f t="shared" si="2"/>
        <v>ЗЕСТ Экспресс</v>
      </c>
      <c r="F132" s="46" t="str">
        <f t="shared" si="3"/>
        <v>ЗЕСТ Экспресс</v>
      </c>
      <c r="G132" s="27">
        <f t="shared" si="4"/>
        <v>43</v>
      </c>
      <c r="H132" s="25">
        <f t="shared" si="5"/>
        <v>59.47</v>
      </c>
      <c r="I132" s="25">
        <f t="shared" si="6"/>
        <v>48</v>
      </c>
      <c r="J132" s="26">
        <f t="shared" si="7"/>
        <v>48</v>
      </c>
      <c r="K132" s="27">
        <v>43</v>
      </c>
      <c r="L132" s="65" t="s">
        <v>56</v>
      </c>
      <c r="M132" s="25">
        <v>100</v>
      </c>
      <c r="N132" s="65" t="s">
        <v>63</v>
      </c>
      <c r="O132" s="25">
        <v>48</v>
      </c>
      <c r="P132" s="65" t="s">
        <v>67</v>
      </c>
      <c r="Q132" s="26">
        <v>48</v>
      </c>
      <c r="R132" s="27">
        <v>84.600000000000009</v>
      </c>
      <c r="S132" s="25">
        <v>75.2</v>
      </c>
      <c r="T132" s="25">
        <v>84.600000000000009</v>
      </c>
      <c r="U132" s="26">
        <v>75.2</v>
      </c>
      <c r="V132" s="27">
        <v>55.31</v>
      </c>
      <c r="W132" s="25">
        <v>59.47</v>
      </c>
      <c r="X132" s="25">
        <v>55.31</v>
      </c>
      <c r="Y132" s="26">
        <v>59.47</v>
      </c>
      <c r="Z132" s="27">
        <v>65</v>
      </c>
      <c r="AA132" s="25">
        <v>74</v>
      </c>
      <c r="AB132" s="25">
        <v>65</v>
      </c>
      <c r="AC132" s="26">
        <v>74</v>
      </c>
      <c r="AD132" s="72">
        <v>0.05</v>
      </c>
      <c r="AE132" s="73">
        <v>0.05</v>
      </c>
    </row>
    <row r="133" spans="1:31" s="35" customFormat="1" ht="42" hidden="1" customHeight="1" x14ac:dyDescent="0.25">
      <c r="A133" s="29"/>
      <c r="B133" s="30"/>
      <c r="C133" s="27" t="e">
        <f t="shared" ref="C133:C196" si="8">IF(G133=K133,$K$64,IF(G133=R133,$R$64,IF(G133=V133,$V$64,IF(G133=Z133,$Z$64,0))))</f>
        <v>#REF!</v>
      </c>
      <c r="D133" s="46" t="e">
        <f t="shared" ref="D133:D196" si="9">IF(H133=M133,$K$64,IF(H133=S133,$R$64,IF(H133=W133,$V$64,IF(H133=AA133,$Z$64,0))))</f>
        <v>#REF!</v>
      </c>
      <c r="E133" s="25" t="e">
        <f t="shared" ref="E133:E196" si="10">IF(I133=O133,$K$64,IF(I133=T133,$R$64,IF(I133=X133,$V$64,IF(I133=AB133,$Z$64,0))))</f>
        <v>#REF!</v>
      </c>
      <c r="F133" s="46" t="e">
        <f t="shared" ref="F133:F196" si="11">IF(J133=Q133,$K$64,IF(J133=U133,$R$64,IF(J133=Y133,$V$64,IF(J133=AC133,$Z$64,0))))</f>
        <v>#REF!</v>
      </c>
      <c r="G133" s="27" t="e">
        <f t="shared" ref="G133:G196" si="12">MIN(K133,R133,V133,Z133)</f>
        <v>#REF!</v>
      </c>
      <c r="H133" s="25" t="e">
        <f t="shared" ref="H133:H196" si="13">MIN(M133,S133,W133,AA133)</f>
        <v>#REF!</v>
      </c>
      <c r="I133" s="25" t="e">
        <f t="shared" ref="I133:I196" si="14">MIN(O133,T133,X133,AB133)</f>
        <v>#REF!</v>
      </c>
      <c r="J133" s="26" t="e">
        <f t="shared" ref="J133:J196" si="15">MIN(Q133,U133,Y133,AC133)</f>
        <v>#REF!</v>
      </c>
      <c r="K133" s="31" t="e">
        <f>SUMPRODUCT(#REF!,K123:K132)</f>
        <v>#REF!</v>
      </c>
      <c r="L133" s="66"/>
      <c r="M133" s="32" t="e">
        <f>SUMPRODUCT(#REF!,M123:M132)</f>
        <v>#REF!</v>
      </c>
      <c r="N133" s="66"/>
      <c r="O133" s="33" t="e">
        <f>SUMPRODUCT(#REF!,O123:O132)</f>
        <v>#REF!</v>
      </c>
      <c r="P133" s="66"/>
      <c r="Q133" s="34" t="e">
        <f>SUMPRODUCT(#REF!,Q123:Q132)</f>
        <v>#REF!</v>
      </c>
      <c r="R133" s="31" t="e">
        <f>SUMPRODUCT(#REF!,R123:R132)</f>
        <v>#REF!</v>
      </c>
      <c r="S133" s="32" t="e">
        <f>SUMPRODUCT(#REF!,S123:S132)</f>
        <v>#REF!</v>
      </c>
      <c r="T133" s="33" t="e">
        <f>SUMPRODUCT(#REF!,T123:T132)</f>
        <v>#REF!</v>
      </c>
      <c r="U133" s="34" t="e">
        <f>SUMPRODUCT(#REF!,U123:U132)</f>
        <v>#REF!</v>
      </c>
      <c r="V133" s="31" t="e">
        <f>SUMPRODUCT(#REF!,V123:V132)</f>
        <v>#REF!</v>
      </c>
      <c r="W133" s="32" t="e">
        <f>SUMPRODUCT(#REF!,W123:W132)</f>
        <v>#REF!</v>
      </c>
      <c r="X133" s="33" t="e">
        <f>SUMPRODUCT(#REF!,X123:X132)</f>
        <v>#REF!</v>
      </c>
      <c r="Y133" s="34" t="e">
        <f>SUMPRODUCT(#REF!,Y123:Y132)</f>
        <v>#REF!</v>
      </c>
      <c r="Z133" s="31" t="e">
        <f>SUMPRODUCT(#REF!,Z123:Z132)</f>
        <v>#REF!</v>
      </c>
      <c r="AA133" s="32" t="e">
        <f>SUMPRODUCT(#REF!,AA123:AA132)</f>
        <v>#REF!</v>
      </c>
      <c r="AB133" s="33" t="e">
        <f>SUMPRODUCT(#REF!,AB123:AB132)</f>
        <v>#REF!</v>
      </c>
      <c r="AC133" s="34" t="e">
        <f>SUMPRODUCT(#REF!,AC123:AC132)</f>
        <v>#REF!</v>
      </c>
      <c r="AD133" s="74">
        <f>SUM(AD123:AD132)</f>
        <v>1.0000000000000002</v>
      </c>
      <c r="AE133" s="75">
        <f>SUM(AE123:AE132)</f>
        <v>1.0000000000000002</v>
      </c>
    </row>
    <row r="134" spans="1:31" s="16" customFormat="1" ht="14.4" x14ac:dyDescent="0.25">
      <c r="A134" s="187" t="s">
        <v>9</v>
      </c>
      <c r="B134" s="24" t="s">
        <v>42</v>
      </c>
      <c r="C134" s="27" t="str">
        <f t="shared" si="8"/>
        <v>ЗЕСТ Экспресс</v>
      </c>
      <c r="D134" s="46" t="str">
        <f t="shared" si="9"/>
        <v>ЗЕСТ Экспресс</v>
      </c>
      <c r="E134" s="25" t="str">
        <f t="shared" si="10"/>
        <v>ФГУП ГЦСС</v>
      </c>
      <c r="F134" s="46" t="str">
        <f t="shared" si="11"/>
        <v>ФГУП ГЦСС</v>
      </c>
      <c r="G134" s="27">
        <f t="shared" si="12"/>
        <v>252</v>
      </c>
      <c r="H134" s="25">
        <f t="shared" si="13"/>
        <v>272</v>
      </c>
      <c r="I134" s="25">
        <f t="shared" si="14"/>
        <v>318.55</v>
      </c>
      <c r="J134" s="26">
        <f t="shared" si="15"/>
        <v>342.5</v>
      </c>
      <c r="K134" s="27">
        <v>252</v>
      </c>
      <c r="L134" s="65" t="s">
        <v>55</v>
      </c>
      <c r="M134" s="25">
        <v>272</v>
      </c>
      <c r="N134" s="65" t="s">
        <v>63</v>
      </c>
      <c r="O134" s="25">
        <v>569</v>
      </c>
      <c r="P134" s="65" t="s">
        <v>65</v>
      </c>
      <c r="Q134" s="26">
        <v>569</v>
      </c>
      <c r="R134" s="27">
        <v>350</v>
      </c>
      <c r="S134" s="25">
        <v>350</v>
      </c>
      <c r="T134" s="25">
        <v>350</v>
      </c>
      <c r="U134" s="26">
        <v>350</v>
      </c>
      <c r="V134" s="27">
        <v>318.55</v>
      </c>
      <c r="W134" s="25">
        <v>342.5</v>
      </c>
      <c r="X134" s="25">
        <v>318.55</v>
      </c>
      <c r="Y134" s="26">
        <v>342.5</v>
      </c>
      <c r="Z134" s="27">
        <v>340</v>
      </c>
      <c r="AA134" s="25">
        <v>391</v>
      </c>
      <c r="AB134" s="25">
        <v>340</v>
      </c>
      <c r="AC134" s="26">
        <v>391</v>
      </c>
      <c r="AD134" s="70">
        <v>0.05</v>
      </c>
      <c r="AE134" s="71">
        <v>0.05</v>
      </c>
    </row>
    <row r="135" spans="1:31" s="16" customFormat="1" ht="27.6" customHeight="1" x14ac:dyDescent="0.25">
      <c r="A135" s="187"/>
      <c r="B135" s="24" t="s">
        <v>46</v>
      </c>
      <c r="C135" s="27" t="str">
        <f t="shared" si="8"/>
        <v>ЗЕСТ Экспресс</v>
      </c>
      <c r="D135" s="46" t="str">
        <f t="shared" si="9"/>
        <v>ЗЕСТ Экспресс</v>
      </c>
      <c r="E135" s="25" t="str">
        <f t="shared" si="10"/>
        <v>ФДМ</v>
      </c>
      <c r="F135" s="46" t="str">
        <f t="shared" si="11"/>
        <v>ФГУП ГЦСС</v>
      </c>
      <c r="G135" s="27">
        <f t="shared" si="12"/>
        <v>266</v>
      </c>
      <c r="H135" s="25">
        <f t="shared" si="13"/>
        <v>288</v>
      </c>
      <c r="I135" s="25">
        <f t="shared" si="14"/>
        <v>340</v>
      </c>
      <c r="J135" s="26">
        <f t="shared" si="15"/>
        <v>376.48</v>
      </c>
      <c r="K135" s="27">
        <v>266</v>
      </c>
      <c r="L135" s="65" t="s">
        <v>55</v>
      </c>
      <c r="M135" s="25">
        <v>288</v>
      </c>
      <c r="N135" s="65" t="s">
        <v>63</v>
      </c>
      <c r="O135" s="25">
        <v>596</v>
      </c>
      <c r="P135" s="65" t="s">
        <v>65</v>
      </c>
      <c r="Q135" s="26">
        <v>596</v>
      </c>
      <c r="R135" s="27">
        <v>400</v>
      </c>
      <c r="S135" s="25">
        <v>400</v>
      </c>
      <c r="T135" s="25">
        <v>400</v>
      </c>
      <c r="U135" s="26">
        <v>400</v>
      </c>
      <c r="V135" s="27">
        <v>350.15</v>
      </c>
      <c r="W135" s="25">
        <v>376.48</v>
      </c>
      <c r="X135" s="25">
        <v>350.15</v>
      </c>
      <c r="Y135" s="26">
        <v>376.48</v>
      </c>
      <c r="Z135" s="27">
        <v>340</v>
      </c>
      <c r="AA135" s="25">
        <v>391</v>
      </c>
      <c r="AB135" s="25">
        <v>340</v>
      </c>
      <c r="AC135" s="26">
        <v>391</v>
      </c>
      <c r="AD135" s="72">
        <v>0.05</v>
      </c>
      <c r="AE135" s="73">
        <v>0.05</v>
      </c>
    </row>
    <row r="136" spans="1:31" s="16" customFormat="1" ht="27.6" customHeight="1" x14ac:dyDescent="0.25">
      <c r="A136" s="187"/>
      <c r="B136" s="24" t="s">
        <v>47</v>
      </c>
      <c r="C136" s="27" t="str">
        <f t="shared" si="8"/>
        <v>ЗЕСТ Экспресс</v>
      </c>
      <c r="D136" s="46" t="str">
        <f t="shared" si="9"/>
        <v>ЗЕСТ Экспресс</v>
      </c>
      <c r="E136" s="25" t="str">
        <f t="shared" si="10"/>
        <v>ФДМ</v>
      </c>
      <c r="F136" s="46" t="str">
        <f t="shared" si="11"/>
        <v>ФДМ</v>
      </c>
      <c r="G136" s="27">
        <f t="shared" si="12"/>
        <v>369</v>
      </c>
      <c r="H136" s="25">
        <f t="shared" si="13"/>
        <v>399</v>
      </c>
      <c r="I136" s="25">
        <f t="shared" si="14"/>
        <v>390</v>
      </c>
      <c r="J136" s="26">
        <f t="shared" si="15"/>
        <v>451</v>
      </c>
      <c r="K136" s="27">
        <v>369</v>
      </c>
      <c r="L136" s="65" t="s">
        <v>55</v>
      </c>
      <c r="M136" s="25">
        <v>399</v>
      </c>
      <c r="N136" s="65" t="s">
        <v>63</v>
      </c>
      <c r="O136" s="25">
        <v>666</v>
      </c>
      <c r="P136" s="65" t="s">
        <v>65</v>
      </c>
      <c r="Q136" s="26">
        <v>666</v>
      </c>
      <c r="R136" s="27">
        <v>538.20000000000005</v>
      </c>
      <c r="S136" s="25">
        <v>478.40000000000003</v>
      </c>
      <c r="T136" s="25">
        <v>538.20000000000005</v>
      </c>
      <c r="U136" s="26">
        <v>478.40000000000003</v>
      </c>
      <c r="V136" s="27">
        <v>461.25</v>
      </c>
      <c r="W136" s="25">
        <v>495.95</v>
      </c>
      <c r="X136" s="25">
        <v>461.25</v>
      </c>
      <c r="Y136" s="26">
        <v>495.95</v>
      </c>
      <c r="Z136" s="27">
        <v>390</v>
      </c>
      <c r="AA136" s="25">
        <v>451</v>
      </c>
      <c r="AB136" s="25">
        <v>390</v>
      </c>
      <c r="AC136" s="26">
        <v>451</v>
      </c>
      <c r="AD136" s="72">
        <v>0.05</v>
      </c>
      <c r="AE136" s="73">
        <v>0.1</v>
      </c>
    </row>
    <row r="137" spans="1:31" s="16" customFormat="1" ht="27.6" customHeight="1" x14ac:dyDescent="0.25">
      <c r="A137" s="187"/>
      <c r="B137" s="24" t="s">
        <v>48</v>
      </c>
      <c r="C137" s="27" t="str">
        <f t="shared" si="8"/>
        <v>ФДМ</v>
      </c>
      <c r="D137" s="46" t="str">
        <f t="shared" si="9"/>
        <v>ЗЕСТ Экспресс</v>
      </c>
      <c r="E137" s="25" t="str">
        <f t="shared" si="10"/>
        <v>ФДМ</v>
      </c>
      <c r="F137" s="46" t="str">
        <f t="shared" si="11"/>
        <v>ФДМ</v>
      </c>
      <c r="G137" s="27">
        <f t="shared" si="12"/>
        <v>440</v>
      </c>
      <c r="H137" s="25">
        <f t="shared" si="13"/>
        <v>497</v>
      </c>
      <c r="I137" s="25">
        <f t="shared" si="14"/>
        <v>440</v>
      </c>
      <c r="J137" s="26">
        <f t="shared" si="15"/>
        <v>511</v>
      </c>
      <c r="K137" s="27">
        <v>461</v>
      </c>
      <c r="L137" s="65" t="s">
        <v>55</v>
      </c>
      <c r="M137" s="25">
        <v>497</v>
      </c>
      <c r="N137" s="65" t="s">
        <v>63</v>
      </c>
      <c r="O137" s="25">
        <v>732</v>
      </c>
      <c r="P137" s="65" t="s">
        <v>65</v>
      </c>
      <c r="Q137" s="26">
        <v>732</v>
      </c>
      <c r="R137" s="27">
        <v>642.6</v>
      </c>
      <c r="S137" s="25">
        <v>571.20000000000005</v>
      </c>
      <c r="T137" s="25">
        <v>642.6</v>
      </c>
      <c r="U137" s="26">
        <v>571.20000000000005</v>
      </c>
      <c r="V137" s="27">
        <v>544.20000000000005</v>
      </c>
      <c r="W137" s="25">
        <v>585.16</v>
      </c>
      <c r="X137" s="25">
        <v>544.20000000000005</v>
      </c>
      <c r="Y137" s="26">
        <v>585.16</v>
      </c>
      <c r="Z137" s="27">
        <v>440</v>
      </c>
      <c r="AA137" s="25">
        <v>511</v>
      </c>
      <c r="AB137" s="25">
        <v>440</v>
      </c>
      <c r="AC137" s="26">
        <v>511</v>
      </c>
      <c r="AD137" s="72">
        <v>0.1</v>
      </c>
      <c r="AE137" s="73">
        <v>0.2</v>
      </c>
    </row>
    <row r="138" spans="1:31" s="16" customFormat="1" ht="27.6" customHeight="1" x14ac:dyDescent="0.25">
      <c r="A138" s="187"/>
      <c r="B138" s="24" t="s">
        <v>49</v>
      </c>
      <c r="C138" s="27" t="str">
        <f t="shared" si="8"/>
        <v>ФДМ</v>
      </c>
      <c r="D138" s="46" t="str">
        <f t="shared" si="9"/>
        <v>ФДМ</v>
      </c>
      <c r="E138" s="25" t="str">
        <f t="shared" si="10"/>
        <v>ФДМ</v>
      </c>
      <c r="F138" s="46" t="str">
        <f t="shared" si="11"/>
        <v>ФДМ</v>
      </c>
      <c r="G138" s="27">
        <f t="shared" si="12"/>
        <v>565</v>
      </c>
      <c r="H138" s="25">
        <f t="shared" si="13"/>
        <v>661</v>
      </c>
      <c r="I138" s="25">
        <f t="shared" si="14"/>
        <v>565</v>
      </c>
      <c r="J138" s="26">
        <f t="shared" si="15"/>
        <v>661</v>
      </c>
      <c r="K138" s="27">
        <v>687</v>
      </c>
      <c r="L138" s="65" t="s">
        <v>55</v>
      </c>
      <c r="M138" s="25">
        <v>751</v>
      </c>
      <c r="N138" s="65" t="s">
        <v>63</v>
      </c>
      <c r="O138" s="25">
        <v>943</v>
      </c>
      <c r="P138" s="65" t="s">
        <v>65</v>
      </c>
      <c r="Q138" s="26">
        <v>943</v>
      </c>
      <c r="R138" s="27">
        <v>825.30000000000007</v>
      </c>
      <c r="S138" s="25">
        <v>733.6</v>
      </c>
      <c r="T138" s="25">
        <v>825.30000000000007</v>
      </c>
      <c r="U138" s="26">
        <v>733.6</v>
      </c>
      <c r="V138" s="27">
        <v>714.6</v>
      </c>
      <c r="W138" s="25">
        <v>768.36</v>
      </c>
      <c r="X138" s="25">
        <v>714.6</v>
      </c>
      <c r="Y138" s="26">
        <v>768.36</v>
      </c>
      <c r="Z138" s="27">
        <v>565</v>
      </c>
      <c r="AA138" s="25">
        <v>661</v>
      </c>
      <c r="AB138" s="25">
        <v>565</v>
      </c>
      <c r="AC138" s="26">
        <v>661</v>
      </c>
      <c r="AD138" s="72">
        <v>0.1</v>
      </c>
      <c r="AE138" s="73">
        <v>0.2</v>
      </c>
    </row>
    <row r="139" spans="1:31" s="16" customFormat="1" ht="26.4" customHeight="1" x14ac:dyDescent="0.25">
      <c r="A139" s="187"/>
      <c r="B139" s="24" t="s">
        <v>50</v>
      </c>
      <c r="C139" s="27" t="str">
        <f t="shared" si="8"/>
        <v>ФДМ</v>
      </c>
      <c r="D139" s="46" t="str">
        <f t="shared" si="9"/>
        <v>ФДМ</v>
      </c>
      <c r="E139" s="25" t="str">
        <f t="shared" si="10"/>
        <v>ФДМ</v>
      </c>
      <c r="F139" s="46" t="str">
        <f t="shared" si="11"/>
        <v>ФДМ</v>
      </c>
      <c r="G139" s="27">
        <f t="shared" si="12"/>
        <v>690</v>
      </c>
      <c r="H139" s="25">
        <f t="shared" si="13"/>
        <v>811</v>
      </c>
      <c r="I139" s="25">
        <f t="shared" si="14"/>
        <v>690</v>
      </c>
      <c r="J139" s="26">
        <f t="shared" si="15"/>
        <v>811</v>
      </c>
      <c r="K139" s="27">
        <v>894</v>
      </c>
      <c r="L139" s="65" t="s">
        <v>55</v>
      </c>
      <c r="M139" s="25">
        <v>989</v>
      </c>
      <c r="N139" s="65" t="s">
        <v>63</v>
      </c>
      <c r="O139" s="25">
        <v>1178</v>
      </c>
      <c r="P139" s="65" t="s">
        <v>65</v>
      </c>
      <c r="Q139" s="26">
        <v>1178</v>
      </c>
      <c r="R139" s="27">
        <v>1086.3</v>
      </c>
      <c r="S139" s="25">
        <v>965.6</v>
      </c>
      <c r="T139" s="25">
        <v>1086.3</v>
      </c>
      <c r="U139" s="26">
        <v>965.6</v>
      </c>
      <c r="V139" s="27">
        <v>884.96</v>
      </c>
      <c r="W139" s="25">
        <v>951.56</v>
      </c>
      <c r="X139" s="25">
        <v>884.96</v>
      </c>
      <c r="Y139" s="26">
        <v>951.56</v>
      </c>
      <c r="Z139" s="27">
        <v>690</v>
      </c>
      <c r="AA139" s="25">
        <v>811</v>
      </c>
      <c r="AB139" s="25">
        <v>690</v>
      </c>
      <c r="AC139" s="26">
        <v>811</v>
      </c>
      <c r="AD139" s="72">
        <v>0.15</v>
      </c>
      <c r="AE139" s="73">
        <v>0.15</v>
      </c>
    </row>
    <row r="140" spans="1:31" s="16" customFormat="1" ht="27.6" customHeight="1" x14ac:dyDescent="0.25">
      <c r="A140" s="187"/>
      <c r="B140" s="24" t="s">
        <v>51</v>
      </c>
      <c r="C140" s="27" t="str">
        <f t="shared" si="8"/>
        <v>ФДМ</v>
      </c>
      <c r="D140" s="46" t="str">
        <f t="shared" si="9"/>
        <v>ФДМ</v>
      </c>
      <c r="E140" s="25" t="str">
        <f t="shared" si="10"/>
        <v>ФДМ</v>
      </c>
      <c r="F140" s="46" t="str">
        <f t="shared" si="11"/>
        <v>ФДМ</v>
      </c>
      <c r="G140" s="27">
        <f t="shared" si="12"/>
        <v>815</v>
      </c>
      <c r="H140" s="25">
        <f t="shared" si="13"/>
        <v>961</v>
      </c>
      <c r="I140" s="25">
        <f t="shared" si="14"/>
        <v>815</v>
      </c>
      <c r="J140" s="26">
        <f t="shared" si="15"/>
        <v>961</v>
      </c>
      <c r="K140" s="27">
        <v>1086</v>
      </c>
      <c r="L140" s="65" t="s">
        <v>55</v>
      </c>
      <c r="M140" s="25">
        <v>1224</v>
      </c>
      <c r="N140" s="65" t="s">
        <v>63</v>
      </c>
      <c r="O140" s="25">
        <v>1436</v>
      </c>
      <c r="P140" s="65" t="s">
        <v>65</v>
      </c>
      <c r="Q140" s="26">
        <v>1436</v>
      </c>
      <c r="R140" s="27">
        <v>1347.3</v>
      </c>
      <c r="S140" s="25">
        <v>1197.6000000000001</v>
      </c>
      <c r="T140" s="25">
        <v>1347.3</v>
      </c>
      <c r="U140" s="26">
        <v>1197.6000000000001</v>
      </c>
      <c r="V140" s="27">
        <v>1055.3499999999999</v>
      </c>
      <c r="W140" s="25">
        <v>1134.75</v>
      </c>
      <c r="X140" s="25">
        <v>1055.3499999999999</v>
      </c>
      <c r="Y140" s="26">
        <v>1134.75</v>
      </c>
      <c r="Z140" s="27">
        <v>815</v>
      </c>
      <c r="AA140" s="25">
        <v>961</v>
      </c>
      <c r="AB140" s="25">
        <v>815</v>
      </c>
      <c r="AC140" s="26">
        <v>961</v>
      </c>
      <c r="AD140" s="72">
        <v>0.2</v>
      </c>
      <c r="AE140" s="73">
        <v>0.1</v>
      </c>
    </row>
    <row r="141" spans="1:31" s="16" customFormat="1" ht="27.6" customHeight="1" x14ac:dyDescent="0.25">
      <c r="A141" s="187"/>
      <c r="B141" s="24" t="s">
        <v>52</v>
      </c>
      <c r="C141" s="27" t="str">
        <f t="shared" si="8"/>
        <v>КурьерСервисЭкспресс</v>
      </c>
      <c r="D141" s="46" t="str">
        <f t="shared" si="9"/>
        <v>ФДМ</v>
      </c>
      <c r="E141" s="25" t="str">
        <f t="shared" si="10"/>
        <v>ФДМ</v>
      </c>
      <c r="F141" s="46" t="str">
        <f t="shared" si="11"/>
        <v>ФДМ</v>
      </c>
      <c r="G141" s="27">
        <f t="shared" si="12"/>
        <v>850.5</v>
      </c>
      <c r="H141" s="25">
        <f t="shared" si="13"/>
        <v>1111</v>
      </c>
      <c r="I141" s="25">
        <f t="shared" si="14"/>
        <v>940</v>
      </c>
      <c r="J141" s="26">
        <f t="shared" si="15"/>
        <v>1111</v>
      </c>
      <c r="K141" s="27">
        <v>1264</v>
      </c>
      <c r="L141" s="65" t="s">
        <v>55</v>
      </c>
      <c r="M141" s="25">
        <v>1474</v>
      </c>
      <c r="N141" s="65" t="s">
        <v>63</v>
      </c>
      <c r="O141" s="25">
        <v>1718</v>
      </c>
      <c r="P141" s="65" t="s">
        <v>65</v>
      </c>
      <c r="Q141" s="26">
        <v>1718</v>
      </c>
      <c r="R141" s="27">
        <v>850.5</v>
      </c>
      <c r="S141" s="25">
        <v>1429.6000000000001</v>
      </c>
      <c r="T141" s="25">
        <v>1608.3</v>
      </c>
      <c r="U141" s="26">
        <v>1429.6000000000001</v>
      </c>
      <c r="V141" s="27">
        <v>1166.45</v>
      </c>
      <c r="W141" s="25">
        <v>1254.25</v>
      </c>
      <c r="X141" s="25">
        <v>1166.45</v>
      </c>
      <c r="Y141" s="26">
        <v>1254.25</v>
      </c>
      <c r="Z141" s="27">
        <v>940</v>
      </c>
      <c r="AA141" s="25">
        <v>1111</v>
      </c>
      <c r="AB141" s="25">
        <v>940</v>
      </c>
      <c r="AC141" s="26">
        <v>1111</v>
      </c>
      <c r="AD141" s="72">
        <v>0.15</v>
      </c>
      <c r="AE141" s="73">
        <v>0.05</v>
      </c>
    </row>
    <row r="142" spans="1:31" s="16" customFormat="1" ht="27.6" customHeight="1" x14ac:dyDescent="0.25">
      <c r="A142" s="187"/>
      <c r="B142" s="24" t="s">
        <v>53</v>
      </c>
      <c r="C142" s="27" t="str">
        <f t="shared" si="8"/>
        <v>КурьерСервисЭкспресс</v>
      </c>
      <c r="D142" s="46" t="str">
        <f t="shared" si="9"/>
        <v>ФДМ</v>
      </c>
      <c r="E142" s="25" t="str">
        <f t="shared" si="10"/>
        <v>ФДМ</v>
      </c>
      <c r="F142" s="46" t="str">
        <f t="shared" si="11"/>
        <v>ФДМ</v>
      </c>
      <c r="G142" s="27">
        <f t="shared" si="12"/>
        <v>850.5</v>
      </c>
      <c r="H142" s="25">
        <f t="shared" si="13"/>
        <v>1261</v>
      </c>
      <c r="I142" s="25">
        <f t="shared" si="14"/>
        <v>1065</v>
      </c>
      <c r="J142" s="26">
        <f t="shared" si="15"/>
        <v>1261</v>
      </c>
      <c r="K142" s="27">
        <v>1433</v>
      </c>
      <c r="L142" s="65" t="s">
        <v>55</v>
      </c>
      <c r="M142" s="25">
        <v>1722</v>
      </c>
      <c r="N142" s="65" t="s">
        <v>63</v>
      </c>
      <c r="O142" s="25">
        <v>2023</v>
      </c>
      <c r="P142" s="65" t="s">
        <v>65</v>
      </c>
      <c r="Q142" s="26">
        <v>2023</v>
      </c>
      <c r="R142" s="27">
        <v>850.5</v>
      </c>
      <c r="S142" s="25">
        <v>1649.6000000000001</v>
      </c>
      <c r="T142" s="25">
        <v>1855.8</v>
      </c>
      <c r="U142" s="26">
        <v>1649.6000000000001</v>
      </c>
      <c r="V142" s="27">
        <v>1277.5999999999999</v>
      </c>
      <c r="W142" s="25">
        <v>1373.75</v>
      </c>
      <c r="X142" s="25">
        <v>1277.5999999999999</v>
      </c>
      <c r="Y142" s="26">
        <v>1373.75</v>
      </c>
      <c r="Z142" s="27">
        <v>1065</v>
      </c>
      <c r="AA142" s="25">
        <v>1261</v>
      </c>
      <c r="AB142" s="25">
        <v>1065</v>
      </c>
      <c r="AC142" s="26">
        <v>1261</v>
      </c>
      <c r="AD142" s="72">
        <v>0.1</v>
      </c>
      <c r="AE142" s="73">
        <v>0.05</v>
      </c>
    </row>
    <row r="143" spans="1:31" s="16" customFormat="1" ht="42" customHeight="1" thickBot="1" x14ac:dyDescent="0.3">
      <c r="A143" s="187"/>
      <c r="B143" s="28" t="s">
        <v>54</v>
      </c>
      <c r="C143" s="27" t="str">
        <f t="shared" si="8"/>
        <v>ФГУП ГЦСС</v>
      </c>
      <c r="D143" s="46" t="str">
        <f t="shared" si="9"/>
        <v>ФГУП ГЦСС</v>
      </c>
      <c r="E143" s="25" t="str">
        <f t="shared" si="10"/>
        <v>ФГУП ГЦСС</v>
      </c>
      <c r="F143" s="46" t="str">
        <f t="shared" si="11"/>
        <v>ФГУП ГЦСС</v>
      </c>
      <c r="G143" s="27">
        <f t="shared" si="12"/>
        <v>22.23</v>
      </c>
      <c r="H143" s="25">
        <f t="shared" si="13"/>
        <v>23.9</v>
      </c>
      <c r="I143" s="25">
        <f t="shared" si="14"/>
        <v>22.23</v>
      </c>
      <c r="J143" s="26">
        <f t="shared" si="15"/>
        <v>23.9</v>
      </c>
      <c r="K143" s="27">
        <v>46</v>
      </c>
      <c r="L143" s="65" t="s">
        <v>55</v>
      </c>
      <c r="M143" s="25">
        <v>49</v>
      </c>
      <c r="N143" s="65" t="s">
        <v>63</v>
      </c>
      <c r="O143" s="25">
        <v>46</v>
      </c>
      <c r="P143" s="65" t="s">
        <v>65</v>
      </c>
      <c r="Q143" s="26">
        <v>46</v>
      </c>
      <c r="R143" s="27">
        <v>46.800000000000004</v>
      </c>
      <c r="S143" s="25">
        <v>41.6</v>
      </c>
      <c r="T143" s="25">
        <v>46.800000000000004</v>
      </c>
      <c r="U143" s="26">
        <v>41.6</v>
      </c>
      <c r="V143" s="27">
        <v>22.23</v>
      </c>
      <c r="W143" s="25">
        <v>23.9</v>
      </c>
      <c r="X143" s="25">
        <v>22.23</v>
      </c>
      <c r="Y143" s="26">
        <v>23.9</v>
      </c>
      <c r="Z143" s="27">
        <v>25</v>
      </c>
      <c r="AA143" s="25">
        <v>30</v>
      </c>
      <c r="AB143" s="25">
        <v>25</v>
      </c>
      <c r="AC143" s="26">
        <v>30</v>
      </c>
      <c r="AD143" s="72">
        <v>0.05</v>
      </c>
      <c r="AE143" s="73">
        <v>0.05</v>
      </c>
    </row>
    <row r="144" spans="1:31" s="35" customFormat="1" ht="42" hidden="1" customHeight="1" x14ac:dyDescent="0.25">
      <c r="A144" s="29"/>
      <c r="B144" s="30"/>
      <c r="C144" s="27" t="e">
        <f t="shared" si="8"/>
        <v>#REF!</v>
      </c>
      <c r="D144" s="46" t="e">
        <f t="shared" si="9"/>
        <v>#REF!</v>
      </c>
      <c r="E144" s="25" t="e">
        <f t="shared" si="10"/>
        <v>#REF!</v>
      </c>
      <c r="F144" s="46" t="e">
        <f t="shared" si="11"/>
        <v>#REF!</v>
      </c>
      <c r="G144" s="27" t="e">
        <f t="shared" si="12"/>
        <v>#REF!</v>
      </c>
      <c r="H144" s="25" t="e">
        <f t="shared" si="13"/>
        <v>#REF!</v>
      </c>
      <c r="I144" s="25" t="e">
        <f t="shared" si="14"/>
        <v>#REF!</v>
      </c>
      <c r="J144" s="26" t="e">
        <f t="shared" si="15"/>
        <v>#REF!</v>
      </c>
      <c r="K144" s="31" t="e">
        <f>SUMPRODUCT(#REF!,K134:K143)</f>
        <v>#REF!</v>
      </c>
      <c r="L144" s="66"/>
      <c r="M144" s="32" t="e">
        <f>SUMPRODUCT(#REF!,M134:M143)</f>
        <v>#REF!</v>
      </c>
      <c r="N144" s="66"/>
      <c r="O144" s="33" t="e">
        <f>SUMPRODUCT(#REF!,O134:O143)</f>
        <v>#REF!</v>
      </c>
      <c r="P144" s="66"/>
      <c r="Q144" s="34" t="e">
        <f>SUMPRODUCT(#REF!,Q134:Q143)</f>
        <v>#REF!</v>
      </c>
      <c r="R144" s="31" t="e">
        <f>SUMPRODUCT(#REF!,R134:R143)</f>
        <v>#REF!</v>
      </c>
      <c r="S144" s="32" t="e">
        <f>SUMPRODUCT(#REF!,S134:S143)</f>
        <v>#REF!</v>
      </c>
      <c r="T144" s="33" t="e">
        <f>SUMPRODUCT(#REF!,T134:T143)</f>
        <v>#REF!</v>
      </c>
      <c r="U144" s="34" t="e">
        <f>SUMPRODUCT(#REF!,U134:U143)</f>
        <v>#REF!</v>
      </c>
      <c r="V144" s="31" t="e">
        <f>SUMPRODUCT(#REF!,V134:V143)</f>
        <v>#REF!</v>
      </c>
      <c r="W144" s="32" t="e">
        <f>SUMPRODUCT(#REF!,W134:W143)</f>
        <v>#REF!</v>
      </c>
      <c r="X144" s="33" t="e">
        <f>SUMPRODUCT(#REF!,X134:X143)</f>
        <v>#REF!</v>
      </c>
      <c r="Y144" s="34" t="e">
        <f>SUMPRODUCT(#REF!,Y134:Y143)</f>
        <v>#REF!</v>
      </c>
      <c r="Z144" s="31" t="e">
        <f>SUMPRODUCT(#REF!,Z134:Z143)</f>
        <v>#REF!</v>
      </c>
      <c r="AA144" s="32" t="e">
        <f>SUMPRODUCT(#REF!,AA134:AA143)</f>
        <v>#REF!</v>
      </c>
      <c r="AB144" s="33" t="e">
        <f>SUMPRODUCT(#REF!,AB134:AB143)</f>
        <v>#REF!</v>
      </c>
      <c r="AC144" s="34" t="e">
        <f>SUMPRODUCT(#REF!,AC134:AC143)</f>
        <v>#REF!</v>
      </c>
      <c r="AD144" s="74">
        <f>SUM(AD134:AD143)</f>
        <v>1</v>
      </c>
      <c r="AE144" s="75">
        <f>SUM(AE134:AE143)</f>
        <v>1.0000000000000002</v>
      </c>
    </row>
    <row r="145" spans="1:31" s="16" customFormat="1" ht="14.4" x14ac:dyDescent="0.25">
      <c r="A145" s="187" t="s">
        <v>11</v>
      </c>
      <c r="B145" s="24" t="s">
        <v>42</v>
      </c>
      <c r="C145" s="27" t="str">
        <f t="shared" si="8"/>
        <v>ЗЕСТ Экспресс</v>
      </c>
      <c r="D145" s="46" t="str">
        <f t="shared" si="9"/>
        <v>ЗЕСТ Экспресс</v>
      </c>
      <c r="E145" s="25" t="str">
        <f t="shared" si="10"/>
        <v>КурьерСервисЭкспресс</v>
      </c>
      <c r="F145" s="46" t="str">
        <f t="shared" si="11"/>
        <v>КурьерСервисЭкспресс</v>
      </c>
      <c r="G145" s="27">
        <f t="shared" si="12"/>
        <v>250</v>
      </c>
      <c r="H145" s="25">
        <f t="shared" si="13"/>
        <v>308</v>
      </c>
      <c r="I145" s="25">
        <f t="shared" si="14"/>
        <v>350</v>
      </c>
      <c r="J145" s="26">
        <f t="shared" si="15"/>
        <v>350</v>
      </c>
      <c r="K145" s="27">
        <v>250</v>
      </c>
      <c r="L145" s="65" t="s">
        <v>55</v>
      </c>
      <c r="M145" s="25">
        <v>308</v>
      </c>
      <c r="N145" s="65" t="s">
        <v>63</v>
      </c>
      <c r="O145" s="25">
        <v>609</v>
      </c>
      <c r="P145" s="65" t="s">
        <v>65</v>
      </c>
      <c r="Q145" s="26">
        <v>609</v>
      </c>
      <c r="R145" s="27">
        <v>350</v>
      </c>
      <c r="S145" s="25">
        <v>350</v>
      </c>
      <c r="T145" s="25">
        <v>350</v>
      </c>
      <c r="U145" s="26">
        <v>350</v>
      </c>
      <c r="V145" s="27">
        <v>353.1</v>
      </c>
      <c r="W145" s="25">
        <v>379.67</v>
      </c>
      <c r="X145" s="25">
        <v>353.1</v>
      </c>
      <c r="Y145" s="26">
        <v>379.67</v>
      </c>
      <c r="Z145" s="27">
        <v>363</v>
      </c>
      <c r="AA145" s="25">
        <v>417</v>
      </c>
      <c r="AB145" s="25">
        <v>363</v>
      </c>
      <c r="AC145" s="26">
        <v>417</v>
      </c>
      <c r="AD145" s="70">
        <v>0.05</v>
      </c>
      <c r="AE145" s="71">
        <v>0.05</v>
      </c>
    </row>
    <row r="146" spans="1:31" s="16" customFormat="1" ht="27.6" customHeight="1" x14ac:dyDescent="0.25">
      <c r="A146" s="187"/>
      <c r="B146" s="24" t="s">
        <v>46</v>
      </c>
      <c r="C146" s="27" t="str">
        <f t="shared" si="8"/>
        <v>ЗЕСТ Экспресс</v>
      </c>
      <c r="D146" s="46" t="str">
        <f t="shared" si="9"/>
        <v>ЗЕСТ Экспресс</v>
      </c>
      <c r="E146" s="25" t="str">
        <f t="shared" si="10"/>
        <v>ФДМ</v>
      </c>
      <c r="F146" s="46" t="str">
        <f t="shared" si="11"/>
        <v>КурьерСервисЭкспресс</v>
      </c>
      <c r="G146" s="27">
        <f t="shared" si="12"/>
        <v>265</v>
      </c>
      <c r="H146" s="25">
        <f t="shared" si="13"/>
        <v>319</v>
      </c>
      <c r="I146" s="25">
        <f t="shared" si="14"/>
        <v>363</v>
      </c>
      <c r="J146" s="26">
        <f t="shared" si="15"/>
        <v>400</v>
      </c>
      <c r="K146" s="27">
        <v>265</v>
      </c>
      <c r="L146" s="65" t="s">
        <v>55</v>
      </c>
      <c r="M146" s="25">
        <v>319</v>
      </c>
      <c r="N146" s="65" t="s">
        <v>63</v>
      </c>
      <c r="O146" s="25">
        <v>638</v>
      </c>
      <c r="P146" s="65" t="s">
        <v>65</v>
      </c>
      <c r="Q146" s="26">
        <v>638</v>
      </c>
      <c r="R146" s="27">
        <v>400</v>
      </c>
      <c r="S146" s="25">
        <v>400</v>
      </c>
      <c r="T146" s="25">
        <v>400</v>
      </c>
      <c r="U146" s="26">
        <v>400</v>
      </c>
      <c r="V146" s="27">
        <v>381.75</v>
      </c>
      <c r="W146" s="25">
        <v>410.46</v>
      </c>
      <c r="X146" s="25">
        <v>381.75</v>
      </c>
      <c r="Y146" s="26">
        <v>410.46</v>
      </c>
      <c r="Z146" s="27">
        <v>363</v>
      </c>
      <c r="AA146" s="25">
        <v>417</v>
      </c>
      <c r="AB146" s="25">
        <v>363</v>
      </c>
      <c r="AC146" s="26">
        <v>417</v>
      </c>
      <c r="AD146" s="72">
        <v>0.05</v>
      </c>
      <c r="AE146" s="73">
        <v>0.05</v>
      </c>
    </row>
    <row r="147" spans="1:31" s="16" customFormat="1" ht="27.6" customHeight="1" x14ac:dyDescent="0.25">
      <c r="A147" s="187"/>
      <c r="B147" s="24" t="s">
        <v>47</v>
      </c>
      <c r="C147" s="27" t="str">
        <f t="shared" si="8"/>
        <v>ЗЕСТ Экспресс</v>
      </c>
      <c r="D147" s="46" t="str">
        <f t="shared" si="9"/>
        <v>ФДМ</v>
      </c>
      <c r="E147" s="25" t="str">
        <f t="shared" si="10"/>
        <v>ФДМ</v>
      </c>
      <c r="F147" s="46" t="str">
        <f t="shared" si="11"/>
        <v>ФДМ</v>
      </c>
      <c r="G147" s="27">
        <f t="shared" si="12"/>
        <v>354</v>
      </c>
      <c r="H147" s="25">
        <f t="shared" si="13"/>
        <v>521</v>
      </c>
      <c r="I147" s="25">
        <f t="shared" si="14"/>
        <v>453</v>
      </c>
      <c r="J147" s="26">
        <f t="shared" si="15"/>
        <v>521</v>
      </c>
      <c r="K147" s="27">
        <v>354</v>
      </c>
      <c r="L147" s="65" t="s">
        <v>55</v>
      </c>
      <c r="M147" s="25">
        <v>619</v>
      </c>
      <c r="N147" s="65" t="s">
        <v>63</v>
      </c>
      <c r="O147" s="25">
        <v>690</v>
      </c>
      <c r="P147" s="65" t="s">
        <v>65</v>
      </c>
      <c r="Q147" s="26">
        <v>690</v>
      </c>
      <c r="R147" s="27">
        <v>709.2</v>
      </c>
      <c r="S147" s="25">
        <v>630.40000000000009</v>
      </c>
      <c r="T147" s="25">
        <v>654.30000000000007</v>
      </c>
      <c r="U147" s="26">
        <v>581.6</v>
      </c>
      <c r="V147" s="27">
        <v>522.98</v>
      </c>
      <c r="W147" s="25">
        <v>562.33000000000004</v>
      </c>
      <c r="X147" s="25">
        <v>522.98</v>
      </c>
      <c r="Y147" s="26">
        <v>562.33000000000004</v>
      </c>
      <c r="Z147" s="27">
        <v>453</v>
      </c>
      <c r="AA147" s="25">
        <v>521</v>
      </c>
      <c r="AB147" s="25">
        <v>453</v>
      </c>
      <c r="AC147" s="26">
        <v>521</v>
      </c>
      <c r="AD147" s="72">
        <v>0.05</v>
      </c>
      <c r="AE147" s="73">
        <v>0.1</v>
      </c>
    </row>
    <row r="148" spans="1:31" s="16" customFormat="1" ht="27.6" customHeight="1" x14ac:dyDescent="0.25">
      <c r="A148" s="187"/>
      <c r="B148" s="24" t="s">
        <v>48</v>
      </c>
      <c r="C148" s="27" t="str">
        <f t="shared" si="8"/>
        <v>ЗЕСТ Экспресс</v>
      </c>
      <c r="D148" s="46" t="str">
        <f t="shared" si="9"/>
        <v>ФДМ</v>
      </c>
      <c r="E148" s="25" t="str">
        <f t="shared" si="10"/>
        <v>ФДМ</v>
      </c>
      <c r="F148" s="46" t="str">
        <f t="shared" si="11"/>
        <v>ФДМ</v>
      </c>
      <c r="G148" s="27">
        <f t="shared" si="12"/>
        <v>432</v>
      </c>
      <c r="H148" s="25">
        <f t="shared" si="13"/>
        <v>625</v>
      </c>
      <c r="I148" s="25">
        <f t="shared" si="14"/>
        <v>543</v>
      </c>
      <c r="J148" s="26">
        <f t="shared" si="15"/>
        <v>625</v>
      </c>
      <c r="K148" s="27">
        <v>432</v>
      </c>
      <c r="L148" s="65" t="s">
        <v>55</v>
      </c>
      <c r="M148" s="25">
        <v>902</v>
      </c>
      <c r="N148" s="65" t="s">
        <v>63</v>
      </c>
      <c r="O148" s="25">
        <v>736</v>
      </c>
      <c r="P148" s="65" t="s">
        <v>65</v>
      </c>
      <c r="Q148" s="26">
        <v>736</v>
      </c>
      <c r="R148" s="27">
        <v>867.6</v>
      </c>
      <c r="S148" s="25">
        <v>771.2</v>
      </c>
      <c r="T148" s="25">
        <v>792.9</v>
      </c>
      <c r="U148" s="26">
        <v>704.80000000000007</v>
      </c>
      <c r="V148" s="27">
        <v>644.45000000000005</v>
      </c>
      <c r="W148" s="25">
        <v>692.96</v>
      </c>
      <c r="X148" s="25">
        <v>644.45000000000005</v>
      </c>
      <c r="Y148" s="26">
        <v>692.96</v>
      </c>
      <c r="Z148" s="27">
        <v>543</v>
      </c>
      <c r="AA148" s="25">
        <v>625</v>
      </c>
      <c r="AB148" s="25">
        <v>543</v>
      </c>
      <c r="AC148" s="26">
        <v>625</v>
      </c>
      <c r="AD148" s="72">
        <v>0.1</v>
      </c>
      <c r="AE148" s="73">
        <v>0.15</v>
      </c>
    </row>
    <row r="149" spans="1:31" s="16" customFormat="1" ht="27.6" customHeight="1" x14ac:dyDescent="0.25">
      <c r="A149" s="187"/>
      <c r="B149" s="24" t="s">
        <v>49</v>
      </c>
      <c r="C149" s="27" t="str">
        <f t="shared" si="8"/>
        <v>ЗЕСТ Экспресс</v>
      </c>
      <c r="D149" s="46" t="str">
        <f t="shared" si="9"/>
        <v>ФДМ</v>
      </c>
      <c r="E149" s="25" t="str">
        <f t="shared" si="10"/>
        <v>ФДМ</v>
      </c>
      <c r="F149" s="46" t="str">
        <f t="shared" si="11"/>
        <v>ФДМ</v>
      </c>
      <c r="G149" s="27">
        <f t="shared" si="12"/>
        <v>623</v>
      </c>
      <c r="H149" s="25">
        <f t="shared" si="13"/>
        <v>885</v>
      </c>
      <c r="I149" s="25">
        <f t="shared" si="14"/>
        <v>768</v>
      </c>
      <c r="J149" s="26">
        <f t="shared" si="15"/>
        <v>885</v>
      </c>
      <c r="K149" s="27">
        <v>623</v>
      </c>
      <c r="L149" s="65" t="s">
        <v>55</v>
      </c>
      <c r="M149" s="25">
        <v>1610</v>
      </c>
      <c r="N149" s="65" t="s">
        <v>63</v>
      </c>
      <c r="O149" s="25">
        <v>894</v>
      </c>
      <c r="P149" s="65" t="s">
        <v>65</v>
      </c>
      <c r="Q149" s="26">
        <v>894</v>
      </c>
      <c r="R149" s="27">
        <v>1144.8</v>
      </c>
      <c r="S149" s="25">
        <v>1017.6</v>
      </c>
      <c r="T149" s="25">
        <v>1035.45</v>
      </c>
      <c r="U149" s="26">
        <v>920.40000000000009</v>
      </c>
      <c r="V149" s="27">
        <v>906.2</v>
      </c>
      <c r="W149" s="25">
        <v>974.41</v>
      </c>
      <c r="X149" s="25">
        <v>906.2</v>
      </c>
      <c r="Y149" s="26">
        <v>974.41</v>
      </c>
      <c r="Z149" s="27">
        <v>768</v>
      </c>
      <c r="AA149" s="25">
        <v>885</v>
      </c>
      <c r="AB149" s="25">
        <v>768</v>
      </c>
      <c r="AC149" s="26">
        <v>885</v>
      </c>
      <c r="AD149" s="72">
        <v>0.1</v>
      </c>
      <c r="AE149" s="73">
        <v>0.2</v>
      </c>
    </row>
    <row r="150" spans="1:31" s="16" customFormat="1" ht="27.6" customHeight="1" x14ac:dyDescent="0.25">
      <c r="A150" s="187"/>
      <c r="B150" s="24" t="s">
        <v>50</v>
      </c>
      <c r="C150" s="27" t="str">
        <f t="shared" si="8"/>
        <v>ЗЕСТ Экспресс</v>
      </c>
      <c r="D150" s="46" t="str">
        <f t="shared" si="9"/>
        <v>ФДМ</v>
      </c>
      <c r="E150" s="25" t="str">
        <f t="shared" si="10"/>
        <v>ФДМ</v>
      </c>
      <c r="F150" s="46" t="str">
        <f t="shared" si="11"/>
        <v>ЗЕСТ Экспресс</v>
      </c>
      <c r="G150" s="27">
        <f t="shared" si="12"/>
        <v>797</v>
      </c>
      <c r="H150" s="25">
        <f t="shared" si="13"/>
        <v>1145</v>
      </c>
      <c r="I150" s="25">
        <f t="shared" si="14"/>
        <v>993</v>
      </c>
      <c r="J150" s="26">
        <f t="shared" si="15"/>
        <v>1067</v>
      </c>
      <c r="K150" s="27">
        <v>797</v>
      </c>
      <c r="L150" s="65" t="s">
        <v>55</v>
      </c>
      <c r="M150" s="25">
        <v>2292</v>
      </c>
      <c r="N150" s="65" t="s">
        <v>63</v>
      </c>
      <c r="O150" s="25">
        <v>1067</v>
      </c>
      <c r="P150" s="65" t="s">
        <v>65</v>
      </c>
      <c r="Q150" s="26">
        <v>1067</v>
      </c>
      <c r="R150" s="27">
        <v>1540.8</v>
      </c>
      <c r="S150" s="25">
        <v>1369.6000000000001</v>
      </c>
      <c r="T150" s="25">
        <v>1381.95</v>
      </c>
      <c r="U150" s="26">
        <v>1228.4000000000001</v>
      </c>
      <c r="V150" s="27">
        <v>1437.05</v>
      </c>
      <c r="W150" s="25">
        <v>1545.18</v>
      </c>
      <c r="X150" s="25">
        <v>1437.05</v>
      </c>
      <c r="Y150" s="26">
        <v>1545.18</v>
      </c>
      <c r="Z150" s="27">
        <v>993</v>
      </c>
      <c r="AA150" s="25">
        <v>1145</v>
      </c>
      <c r="AB150" s="25">
        <v>993</v>
      </c>
      <c r="AC150" s="26">
        <v>1145</v>
      </c>
      <c r="AD150" s="72">
        <v>0.15</v>
      </c>
      <c r="AE150" s="73">
        <v>0.2</v>
      </c>
    </row>
    <row r="151" spans="1:31" s="16" customFormat="1" ht="26.4" customHeight="1" x14ac:dyDescent="0.25">
      <c r="A151" s="187"/>
      <c r="B151" s="24" t="s">
        <v>51</v>
      </c>
      <c r="C151" s="27" t="str">
        <f t="shared" si="8"/>
        <v>ЗЕСТ Экспресс</v>
      </c>
      <c r="D151" s="46" t="str">
        <f t="shared" si="9"/>
        <v>ФДМ</v>
      </c>
      <c r="E151" s="25" t="str">
        <f t="shared" si="10"/>
        <v>ФДМ</v>
      </c>
      <c r="F151" s="46" t="str">
        <f t="shared" si="11"/>
        <v>ЗЕСТ Экспресс</v>
      </c>
      <c r="G151" s="27">
        <f t="shared" si="12"/>
        <v>958</v>
      </c>
      <c r="H151" s="25">
        <f t="shared" si="13"/>
        <v>1405</v>
      </c>
      <c r="I151" s="25">
        <f t="shared" si="14"/>
        <v>1218</v>
      </c>
      <c r="J151" s="26">
        <f t="shared" si="15"/>
        <v>1255</v>
      </c>
      <c r="K151" s="27">
        <v>958</v>
      </c>
      <c r="L151" s="65" t="s">
        <v>55</v>
      </c>
      <c r="M151" s="25">
        <v>2966</v>
      </c>
      <c r="N151" s="65" t="s">
        <v>63</v>
      </c>
      <c r="O151" s="25">
        <v>1255</v>
      </c>
      <c r="P151" s="65" t="s">
        <v>65</v>
      </c>
      <c r="Q151" s="26">
        <v>1255</v>
      </c>
      <c r="R151" s="27">
        <v>1936.8</v>
      </c>
      <c r="S151" s="25">
        <v>1721.6000000000001</v>
      </c>
      <c r="T151" s="25">
        <v>1728.45</v>
      </c>
      <c r="U151" s="26">
        <v>1536.4</v>
      </c>
      <c r="V151" s="27">
        <v>1776.5</v>
      </c>
      <c r="W151" s="25">
        <v>1898.33</v>
      </c>
      <c r="X151" s="25">
        <v>1776.5</v>
      </c>
      <c r="Y151" s="26">
        <v>1898.33</v>
      </c>
      <c r="Z151" s="27">
        <v>1218</v>
      </c>
      <c r="AA151" s="25">
        <v>1405</v>
      </c>
      <c r="AB151" s="25">
        <v>1218</v>
      </c>
      <c r="AC151" s="26">
        <v>1405</v>
      </c>
      <c r="AD151" s="72">
        <v>0.2</v>
      </c>
      <c r="AE151" s="73">
        <v>0.1</v>
      </c>
    </row>
    <row r="152" spans="1:31" s="16" customFormat="1" ht="27.6" customHeight="1" x14ac:dyDescent="0.25">
      <c r="A152" s="187"/>
      <c r="B152" s="24" t="s">
        <v>52</v>
      </c>
      <c r="C152" s="27" t="str">
        <f t="shared" si="8"/>
        <v>КурьерСервисЭкспресс</v>
      </c>
      <c r="D152" s="46" t="str">
        <f t="shared" si="9"/>
        <v>ФДМ</v>
      </c>
      <c r="E152" s="25" t="str">
        <f t="shared" si="10"/>
        <v>ФДМ</v>
      </c>
      <c r="F152" s="46" t="str">
        <f t="shared" si="11"/>
        <v>ЗЕСТ Экспресс</v>
      </c>
      <c r="G152" s="27">
        <f t="shared" si="12"/>
        <v>1090.8</v>
      </c>
      <c r="H152" s="25">
        <f t="shared" si="13"/>
        <v>1665</v>
      </c>
      <c r="I152" s="25">
        <f t="shared" si="14"/>
        <v>1443</v>
      </c>
      <c r="J152" s="26">
        <f t="shared" si="15"/>
        <v>1457</v>
      </c>
      <c r="K152" s="27">
        <v>1106</v>
      </c>
      <c r="L152" s="65" t="s">
        <v>55</v>
      </c>
      <c r="M152" s="25">
        <v>3574</v>
      </c>
      <c r="N152" s="65" t="s">
        <v>63</v>
      </c>
      <c r="O152" s="25">
        <v>1457</v>
      </c>
      <c r="P152" s="65" t="s">
        <v>65</v>
      </c>
      <c r="Q152" s="26">
        <v>1457</v>
      </c>
      <c r="R152" s="27">
        <v>1090.8</v>
      </c>
      <c r="S152" s="25">
        <v>2073.6</v>
      </c>
      <c r="T152" s="25">
        <v>2074.9500000000003</v>
      </c>
      <c r="U152" s="26">
        <v>1844.4</v>
      </c>
      <c r="V152" s="27">
        <v>2042</v>
      </c>
      <c r="W152" s="25">
        <v>2195.6799999999998</v>
      </c>
      <c r="X152" s="25">
        <v>2042</v>
      </c>
      <c r="Y152" s="26">
        <v>2195.6799999999998</v>
      </c>
      <c r="Z152" s="27">
        <v>1443</v>
      </c>
      <c r="AA152" s="25">
        <v>1665</v>
      </c>
      <c r="AB152" s="25">
        <v>1443</v>
      </c>
      <c r="AC152" s="26">
        <v>1665</v>
      </c>
      <c r="AD152" s="72">
        <v>0.15</v>
      </c>
      <c r="AE152" s="73">
        <v>0.05</v>
      </c>
    </row>
    <row r="153" spans="1:31" s="16" customFormat="1" ht="27.6" customHeight="1" x14ac:dyDescent="0.25">
      <c r="A153" s="187"/>
      <c r="B153" s="24" t="s">
        <v>53</v>
      </c>
      <c r="C153" s="27" t="str">
        <f t="shared" si="8"/>
        <v>КурьерСервисЭкспресс</v>
      </c>
      <c r="D153" s="46" t="str">
        <f t="shared" si="9"/>
        <v>ФДМ</v>
      </c>
      <c r="E153" s="25" t="str">
        <f t="shared" si="10"/>
        <v>ФДМ</v>
      </c>
      <c r="F153" s="46" t="str">
        <f t="shared" si="11"/>
        <v>ЗЕСТ Экспресс</v>
      </c>
      <c r="G153" s="27">
        <f t="shared" si="12"/>
        <v>1090.8</v>
      </c>
      <c r="H153" s="25">
        <f t="shared" si="13"/>
        <v>1925</v>
      </c>
      <c r="I153" s="25">
        <f t="shared" si="14"/>
        <v>1668</v>
      </c>
      <c r="J153" s="26">
        <f t="shared" si="15"/>
        <v>1675</v>
      </c>
      <c r="K153" s="27">
        <v>1245</v>
      </c>
      <c r="L153" s="65" t="s">
        <v>55</v>
      </c>
      <c r="M153" s="25">
        <v>4179</v>
      </c>
      <c r="N153" s="65" t="s">
        <v>63</v>
      </c>
      <c r="O153" s="25">
        <v>1675</v>
      </c>
      <c r="P153" s="65" t="s">
        <v>65</v>
      </c>
      <c r="Q153" s="26">
        <v>1675</v>
      </c>
      <c r="R153" s="27">
        <v>1090.8</v>
      </c>
      <c r="S153" s="25">
        <v>2413.6</v>
      </c>
      <c r="T153" s="25">
        <v>2401.2000000000003</v>
      </c>
      <c r="U153" s="26">
        <v>2134.4</v>
      </c>
      <c r="V153" s="27">
        <v>2318.5</v>
      </c>
      <c r="W153" s="25">
        <v>2493</v>
      </c>
      <c r="X153" s="25">
        <v>2318.5</v>
      </c>
      <c r="Y153" s="26">
        <v>2493</v>
      </c>
      <c r="Z153" s="27">
        <v>1668</v>
      </c>
      <c r="AA153" s="25">
        <v>1925</v>
      </c>
      <c r="AB153" s="25">
        <v>1668</v>
      </c>
      <c r="AC153" s="26">
        <v>1925</v>
      </c>
      <c r="AD153" s="72">
        <v>0.1</v>
      </c>
      <c r="AE153" s="73">
        <v>0.05</v>
      </c>
    </row>
    <row r="154" spans="1:31" s="16" customFormat="1" ht="42" customHeight="1" thickBot="1" x14ac:dyDescent="0.3">
      <c r="A154" s="187"/>
      <c r="B154" s="28" t="s">
        <v>54</v>
      </c>
      <c r="C154" s="27" t="str">
        <f t="shared" si="8"/>
        <v>ЗЕСТ Экспресс</v>
      </c>
      <c r="D154" s="46" t="str">
        <f t="shared" si="9"/>
        <v>ФДМ</v>
      </c>
      <c r="E154" s="25" t="str">
        <f t="shared" si="10"/>
        <v>ЗЕСТ Экспресс</v>
      </c>
      <c r="F154" s="46" t="str">
        <f t="shared" si="11"/>
        <v>ЗЕСТ Экспресс</v>
      </c>
      <c r="G154" s="27">
        <f t="shared" si="12"/>
        <v>38</v>
      </c>
      <c r="H154" s="25">
        <f t="shared" si="13"/>
        <v>52</v>
      </c>
      <c r="I154" s="25">
        <f t="shared" si="14"/>
        <v>33</v>
      </c>
      <c r="J154" s="26">
        <f t="shared" si="15"/>
        <v>33</v>
      </c>
      <c r="K154" s="27">
        <v>38</v>
      </c>
      <c r="L154" s="65" t="s">
        <v>55</v>
      </c>
      <c r="M154" s="25">
        <v>141</v>
      </c>
      <c r="N154" s="65" t="s">
        <v>63</v>
      </c>
      <c r="O154" s="25">
        <v>33</v>
      </c>
      <c r="P154" s="65" t="s">
        <v>65</v>
      </c>
      <c r="Q154" s="26">
        <v>33</v>
      </c>
      <c r="R154" s="27">
        <v>73.8</v>
      </c>
      <c r="S154" s="25">
        <v>65.600000000000009</v>
      </c>
      <c r="T154" s="25">
        <v>73.8</v>
      </c>
      <c r="U154" s="26">
        <v>65.600000000000009</v>
      </c>
      <c r="V154" s="27">
        <v>55.31</v>
      </c>
      <c r="W154" s="25">
        <v>59.47</v>
      </c>
      <c r="X154" s="25">
        <v>55.31</v>
      </c>
      <c r="Y154" s="26">
        <v>59.47</v>
      </c>
      <c r="Z154" s="27">
        <v>45</v>
      </c>
      <c r="AA154" s="25">
        <v>52</v>
      </c>
      <c r="AB154" s="25">
        <v>45</v>
      </c>
      <c r="AC154" s="26">
        <v>52</v>
      </c>
      <c r="AD154" s="72">
        <v>0.05</v>
      </c>
      <c r="AE154" s="73">
        <v>0.05</v>
      </c>
    </row>
    <row r="155" spans="1:31" s="35" customFormat="1" ht="42" hidden="1" customHeight="1" x14ac:dyDescent="0.25">
      <c r="A155" s="29"/>
      <c r="B155" s="30"/>
      <c r="C155" s="27" t="e">
        <f t="shared" si="8"/>
        <v>#REF!</v>
      </c>
      <c r="D155" s="46" t="e">
        <f t="shared" si="9"/>
        <v>#REF!</v>
      </c>
      <c r="E155" s="25" t="e">
        <f t="shared" si="10"/>
        <v>#REF!</v>
      </c>
      <c r="F155" s="46" t="e">
        <f t="shared" si="11"/>
        <v>#REF!</v>
      </c>
      <c r="G155" s="27" t="e">
        <f t="shared" si="12"/>
        <v>#REF!</v>
      </c>
      <c r="H155" s="25" t="e">
        <f t="shared" si="13"/>
        <v>#REF!</v>
      </c>
      <c r="I155" s="25" t="e">
        <f t="shared" si="14"/>
        <v>#REF!</v>
      </c>
      <c r="J155" s="26" t="e">
        <f t="shared" si="15"/>
        <v>#REF!</v>
      </c>
      <c r="K155" s="31" t="e">
        <f>SUMPRODUCT(#REF!,K145:K154)</f>
        <v>#REF!</v>
      </c>
      <c r="L155" s="66"/>
      <c r="M155" s="32" t="e">
        <f>SUMPRODUCT(#REF!,M145:M154)</f>
        <v>#REF!</v>
      </c>
      <c r="N155" s="66"/>
      <c r="O155" s="33" t="e">
        <f>SUMPRODUCT(#REF!,O145:O154)</f>
        <v>#REF!</v>
      </c>
      <c r="P155" s="66"/>
      <c r="Q155" s="34" t="e">
        <f>SUMPRODUCT(#REF!,Q145:Q154)</f>
        <v>#REF!</v>
      </c>
      <c r="R155" s="31" t="e">
        <f>SUMPRODUCT(#REF!,R145:R154)</f>
        <v>#REF!</v>
      </c>
      <c r="S155" s="32" t="e">
        <f>SUMPRODUCT(#REF!,S145:S154)</f>
        <v>#REF!</v>
      </c>
      <c r="T155" s="33" t="e">
        <f>SUMPRODUCT(#REF!,T145:T154)</f>
        <v>#REF!</v>
      </c>
      <c r="U155" s="34" t="e">
        <f>SUMPRODUCT(#REF!,U145:U154)</f>
        <v>#REF!</v>
      </c>
      <c r="V155" s="31" t="e">
        <f>SUMPRODUCT(#REF!,V145:V154)</f>
        <v>#REF!</v>
      </c>
      <c r="W155" s="32" t="e">
        <f>SUMPRODUCT(#REF!,W145:W154)</f>
        <v>#REF!</v>
      </c>
      <c r="X155" s="33" t="e">
        <f>SUMPRODUCT(#REF!,X145:X154)</f>
        <v>#REF!</v>
      </c>
      <c r="Y155" s="34" t="e">
        <f>SUMPRODUCT(#REF!,Y145:Y154)</f>
        <v>#REF!</v>
      </c>
      <c r="Z155" s="31" t="e">
        <f>SUMPRODUCT(#REF!,Z145:Z154)</f>
        <v>#REF!</v>
      </c>
      <c r="AA155" s="32" t="e">
        <f>SUMPRODUCT(#REF!,AA145:AA154)</f>
        <v>#REF!</v>
      </c>
      <c r="AB155" s="33" t="e">
        <f>SUMPRODUCT(#REF!,AB145:AB154)</f>
        <v>#REF!</v>
      </c>
      <c r="AC155" s="34" t="e">
        <f>SUMPRODUCT(#REF!,AC145:AC154)</f>
        <v>#REF!</v>
      </c>
      <c r="AD155" s="74">
        <f>SUM(AD145:AD154)</f>
        <v>1</v>
      </c>
      <c r="AE155" s="75">
        <f>SUM(AE145:AE154)</f>
        <v>1</v>
      </c>
    </row>
    <row r="156" spans="1:31" s="16" customFormat="1" ht="42" customHeight="1" x14ac:dyDescent="0.25">
      <c r="A156" s="218" t="s">
        <v>22</v>
      </c>
      <c r="B156" s="24" t="s">
        <v>42</v>
      </c>
      <c r="C156" s="27" t="str">
        <f t="shared" si="8"/>
        <v>КурьерСервисЭкспресс</v>
      </c>
      <c r="D156" s="46" t="str">
        <f t="shared" si="9"/>
        <v>КурьерСервисЭкспресс</v>
      </c>
      <c r="E156" s="25" t="str">
        <f t="shared" si="10"/>
        <v>КурьерСервисЭкспресс</v>
      </c>
      <c r="F156" s="46" t="str">
        <f t="shared" si="11"/>
        <v>КурьерСервисЭкспресс</v>
      </c>
      <c r="G156" s="27">
        <f t="shared" si="12"/>
        <v>223.20000000000002</v>
      </c>
      <c r="H156" s="25">
        <f t="shared" si="13"/>
        <v>232</v>
      </c>
      <c r="I156" s="25">
        <f t="shared" si="14"/>
        <v>223.20000000000002</v>
      </c>
      <c r="J156" s="26">
        <f t="shared" si="15"/>
        <v>232</v>
      </c>
      <c r="K156" s="27">
        <v>416</v>
      </c>
      <c r="L156" s="65" t="s">
        <v>43</v>
      </c>
      <c r="M156" s="25">
        <v>448</v>
      </c>
      <c r="N156" s="65" t="s">
        <v>44</v>
      </c>
      <c r="O156" s="25">
        <v>416</v>
      </c>
      <c r="P156" s="65" t="s">
        <v>43</v>
      </c>
      <c r="Q156" s="26">
        <v>416</v>
      </c>
      <c r="R156" s="27">
        <v>223.20000000000002</v>
      </c>
      <c r="S156" s="25">
        <v>232</v>
      </c>
      <c r="T156" s="25">
        <v>223.20000000000002</v>
      </c>
      <c r="U156" s="26">
        <v>232</v>
      </c>
      <c r="V156" s="27">
        <v>298.60000000000002</v>
      </c>
      <c r="W156" s="25">
        <v>307.77999999999997</v>
      </c>
      <c r="X156" s="25">
        <v>298.60000000000002</v>
      </c>
      <c r="Y156" s="26">
        <v>307.77999999999997</v>
      </c>
      <c r="Z156" s="27">
        <v>300</v>
      </c>
      <c r="AA156" s="25">
        <v>350</v>
      </c>
      <c r="AB156" s="25">
        <v>300</v>
      </c>
      <c r="AC156" s="26">
        <v>350</v>
      </c>
      <c r="AD156" s="70">
        <v>0.1</v>
      </c>
      <c r="AE156" s="71">
        <v>0.05</v>
      </c>
    </row>
    <row r="157" spans="1:31" s="16" customFormat="1" ht="42" customHeight="1" x14ac:dyDescent="0.25">
      <c r="A157" s="218"/>
      <c r="B157" s="24" t="s">
        <v>46</v>
      </c>
      <c r="C157" s="27" t="str">
        <f t="shared" si="8"/>
        <v>КурьерСервисЭкспресс</v>
      </c>
      <c r="D157" s="46" t="str">
        <f t="shared" si="9"/>
        <v>КурьерСервисЭкспресс</v>
      </c>
      <c r="E157" s="25" t="str">
        <f t="shared" si="10"/>
        <v>КурьерСервисЭкспресс</v>
      </c>
      <c r="F157" s="46" t="str">
        <f t="shared" si="11"/>
        <v>КурьерСервисЭкспресс</v>
      </c>
      <c r="G157" s="27">
        <f t="shared" si="12"/>
        <v>279</v>
      </c>
      <c r="H157" s="25">
        <f t="shared" si="13"/>
        <v>252</v>
      </c>
      <c r="I157" s="25">
        <f t="shared" si="14"/>
        <v>279</v>
      </c>
      <c r="J157" s="26">
        <f t="shared" si="15"/>
        <v>252</v>
      </c>
      <c r="K157" s="27">
        <v>432</v>
      </c>
      <c r="L157" s="65" t="s">
        <v>43</v>
      </c>
      <c r="M157" s="25">
        <v>464</v>
      </c>
      <c r="N157" s="65" t="s">
        <v>44</v>
      </c>
      <c r="O157" s="25">
        <v>432</v>
      </c>
      <c r="P157" s="65" t="s">
        <v>43</v>
      </c>
      <c r="Q157" s="26">
        <v>432</v>
      </c>
      <c r="R157" s="27">
        <v>279</v>
      </c>
      <c r="S157" s="25">
        <v>252</v>
      </c>
      <c r="T157" s="25">
        <v>279</v>
      </c>
      <c r="U157" s="26">
        <v>252</v>
      </c>
      <c r="V157" s="27">
        <v>328.27</v>
      </c>
      <c r="W157" s="25">
        <v>338.41</v>
      </c>
      <c r="X157" s="25">
        <v>328.27</v>
      </c>
      <c r="Y157" s="26">
        <v>338.41</v>
      </c>
      <c r="Z157" s="27">
        <v>300</v>
      </c>
      <c r="AA157" s="25">
        <v>350</v>
      </c>
      <c r="AB157" s="25">
        <v>300</v>
      </c>
      <c r="AC157" s="26">
        <v>350</v>
      </c>
      <c r="AD157" s="72">
        <v>0.1</v>
      </c>
      <c r="AE157" s="73">
        <v>0.05</v>
      </c>
    </row>
    <row r="158" spans="1:31" s="16" customFormat="1" ht="42" customHeight="1" x14ac:dyDescent="0.25">
      <c r="A158" s="218"/>
      <c r="B158" s="24" t="s">
        <v>47</v>
      </c>
      <c r="C158" s="27" t="str">
        <f t="shared" si="8"/>
        <v>КурьерСервисЭкспресс</v>
      </c>
      <c r="D158" s="46" t="str">
        <f t="shared" si="9"/>
        <v>КурьерСервисЭкспресс</v>
      </c>
      <c r="E158" s="25" t="str">
        <f t="shared" si="10"/>
        <v>КурьерСервисЭкспресс</v>
      </c>
      <c r="F158" s="46" t="str">
        <f t="shared" si="11"/>
        <v>КурьерСервисЭкспресс</v>
      </c>
      <c r="G158" s="27">
        <f t="shared" si="12"/>
        <v>306.90000000000003</v>
      </c>
      <c r="H158" s="25">
        <f t="shared" si="13"/>
        <v>280</v>
      </c>
      <c r="I158" s="25">
        <f t="shared" si="14"/>
        <v>306.90000000000003</v>
      </c>
      <c r="J158" s="26">
        <f t="shared" si="15"/>
        <v>280</v>
      </c>
      <c r="K158" s="27">
        <v>439</v>
      </c>
      <c r="L158" s="65" t="s">
        <v>43</v>
      </c>
      <c r="M158" s="25">
        <v>471</v>
      </c>
      <c r="N158" s="65" t="s">
        <v>44</v>
      </c>
      <c r="O158" s="25">
        <v>439</v>
      </c>
      <c r="P158" s="65" t="s">
        <v>43</v>
      </c>
      <c r="Q158" s="26">
        <v>439</v>
      </c>
      <c r="R158" s="27">
        <v>306.90000000000003</v>
      </c>
      <c r="S158" s="25">
        <v>280</v>
      </c>
      <c r="T158" s="25">
        <v>306.90000000000003</v>
      </c>
      <c r="U158" s="26">
        <v>280</v>
      </c>
      <c r="V158" s="27">
        <v>431.02</v>
      </c>
      <c r="W158" s="25">
        <v>444.35</v>
      </c>
      <c r="X158" s="25">
        <v>431.02</v>
      </c>
      <c r="Y158" s="26">
        <v>444.35</v>
      </c>
      <c r="Z158" s="27">
        <v>360</v>
      </c>
      <c r="AA158" s="25">
        <v>400</v>
      </c>
      <c r="AB158" s="25">
        <v>360</v>
      </c>
      <c r="AC158" s="26">
        <v>400</v>
      </c>
      <c r="AD158" s="72">
        <v>0.1</v>
      </c>
      <c r="AE158" s="73">
        <v>0.1</v>
      </c>
    </row>
    <row r="159" spans="1:31" s="16" customFormat="1" ht="42" customHeight="1" x14ac:dyDescent="0.25">
      <c r="A159" s="218"/>
      <c r="B159" s="24" t="s">
        <v>48</v>
      </c>
      <c r="C159" s="27" t="str">
        <f t="shared" si="8"/>
        <v>КурьерСервисЭкспресс</v>
      </c>
      <c r="D159" s="46" t="str">
        <f t="shared" si="9"/>
        <v>КурьерСервисЭкспресс</v>
      </c>
      <c r="E159" s="25" t="str">
        <f t="shared" si="10"/>
        <v>КурьерСервисЭкспресс</v>
      </c>
      <c r="F159" s="46" t="str">
        <f t="shared" si="11"/>
        <v>КурьерСервисЭкспресс</v>
      </c>
      <c r="G159" s="27">
        <f t="shared" si="12"/>
        <v>362.7</v>
      </c>
      <c r="H159" s="25">
        <f t="shared" si="13"/>
        <v>336</v>
      </c>
      <c r="I159" s="25">
        <f t="shared" si="14"/>
        <v>362.7</v>
      </c>
      <c r="J159" s="26">
        <f t="shared" si="15"/>
        <v>336</v>
      </c>
      <c r="K159" s="27">
        <v>533</v>
      </c>
      <c r="L159" s="65" t="s">
        <v>43</v>
      </c>
      <c r="M159" s="25">
        <v>574</v>
      </c>
      <c r="N159" s="65" t="s">
        <v>44</v>
      </c>
      <c r="O159" s="25">
        <v>533</v>
      </c>
      <c r="P159" s="65" t="s">
        <v>43</v>
      </c>
      <c r="Q159" s="26">
        <v>533</v>
      </c>
      <c r="R159" s="27">
        <v>362.7</v>
      </c>
      <c r="S159" s="25">
        <v>336</v>
      </c>
      <c r="T159" s="25">
        <v>362.7</v>
      </c>
      <c r="U159" s="26">
        <v>336</v>
      </c>
      <c r="V159" s="27">
        <v>506.05</v>
      </c>
      <c r="W159" s="25">
        <v>521.66999999999996</v>
      </c>
      <c r="X159" s="25">
        <v>506.05</v>
      </c>
      <c r="Y159" s="26">
        <v>521.66999999999996</v>
      </c>
      <c r="Z159" s="27">
        <v>380</v>
      </c>
      <c r="AA159" s="25">
        <v>450</v>
      </c>
      <c r="AB159" s="25">
        <v>380</v>
      </c>
      <c r="AC159" s="26">
        <v>450</v>
      </c>
      <c r="AD159" s="72">
        <v>0.1</v>
      </c>
      <c r="AE159" s="73">
        <v>0.2</v>
      </c>
    </row>
    <row r="160" spans="1:31" s="16" customFormat="1" ht="42" customHeight="1" x14ac:dyDescent="0.25">
      <c r="A160" s="218"/>
      <c r="B160" s="24" t="s">
        <v>49</v>
      </c>
      <c r="C160" s="27" t="str">
        <f t="shared" si="8"/>
        <v>КурьерСервисЭкспресс</v>
      </c>
      <c r="D160" s="46" t="str">
        <f t="shared" si="9"/>
        <v>КурьерСервисЭкспресс</v>
      </c>
      <c r="E160" s="25" t="str">
        <f t="shared" si="10"/>
        <v>КурьерСервисЭкспресс</v>
      </c>
      <c r="F160" s="46" t="str">
        <f t="shared" si="11"/>
        <v>КурьерСервисЭкспресс</v>
      </c>
      <c r="G160" s="27">
        <f t="shared" si="12"/>
        <v>459.90000000000003</v>
      </c>
      <c r="H160" s="25">
        <f t="shared" si="13"/>
        <v>433.6</v>
      </c>
      <c r="I160" s="25">
        <f t="shared" si="14"/>
        <v>459.90000000000003</v>
      </c>
      <c r="J160" s="26">
        <f t="shared" si="15"/>
        <v>433.6</v>
      </c>
      <c r="K160" s="27">
        <v>533</v>
      </c>
      <c r="L160" s="65" t="s">
        <v>43</v>
      </c>
      <c r="M160" s="25">
        <v>574</v>
      </c>
      <c r="N160" s="65" t="s">
        <v>44</v>
      </c>
      <c r="O160" s="25">
        <v>533</v>
      </c>
      <c r="P160" s="65" t="s">
        <v>43</v>
      </c>
      <c r="Q160" s="26">
        <v>533</v>
      </c>
      <c r="R160" s="27">
        <v>459.90000000000003</v>
      </c>
      <c r="S160" s="25">
        <v>433.6</v>
      </c>
      <c r="T160" s="25">
        <v>459.90000000000003</v>
      </c>
      <c r="U160" s="26">
        <v>433.6</v>
      </c>
      <c r="V160" s="27">
        <v>664.35</v>
      </c>
      <c r="W160" s="25">
        <v>684.87</v>
      </c>
      <c r="X160" s="25">
        <v>664.35</v>
      </c>
      <c r="Y160" s="26">
        <v>684.87</v>
      </c>
      <c r="Z160" s="27">
        <v>480</v>
      </c>
      <c r="AA160" s="25">
        <v>575</v>
      </c>
      <c r="AB160" s="25">
        <v>480</v>
      </c>
      <c r="AC160" s="26">
        <v>575</v>
      </c>
      <c r="AD160" s="72">
        <v>0.1</v>
      </c>
      <c r="AE160" s="73">
        <v>0.2</v>
      </c>
    </row>
    <row r="161" spans="1:31" s="16" customFormat="1" ht="42" customHeight="1" x14ac:dyDescent="0.25">
      <c r="A161" s="218"/>
      <c r="B161" s="24" t="s">
        <v>50</v>
      </c>
      <c r="C161" s="27" t="str">
        <f t="shared" si="8"/>
        <v>ЗЕСТ Экспресс</v>
      </c>
      <c r="D161" s="46" t="str">
        <f t="shared" si="9"/>
        <v>КурьерСервисЭкспресс</v>
      </c>
      <c r="E161" s="25" t="str">
        <f t="shared" si="10"/>
        <v>ЗЕСТ Экспресс</v>
      </c>
      <c r="F161" s="46" t="str">
        <f t="shared" si="11"/>
        <v>ЗЕСТ Экспресс</v>
      </c>
      <c r="G161" s="27">
        <f t="shared" si="12"/>
        <v>554</v>
      </c>
      <c r="H161" s="25">
        <f t="shared" si="13"/>
        <v>573.6</v>
      </c>
      <c r="I161" s="25">
        <f t="shared" si="14"/>
        <v>554</v>
      </c>
      <c r="J161" s="26">
        <f t="shared" si="15"/>
        <v>554</v>
      </c>
      <c r="K161" s="27">
        <v>554</v>
      </c>
      <c r="L161" s="65" t="s">
        <v>43</v>
      </c>
      <c r="M161" s="25">
        <v>595</v>
      </c>
      <c r="N161" s="65" t="s">
        <v>44</v>
      </c>
      <c r="O161" s="25">
        <v>554</v>
      </c>
      <c r="P161" s="65" t="s">
        <v>43</v>
      </c>
      <c r="Q161" s="26">
        <v>554</v>
      </c>
      <c r="R161" s="27">
        <v>600.30000000000007</v>
      </c>
      <c r="S161" s="25">
        <v>573.6</v>
      </c>
      <c r="T161" s="25">
        <v>600.30000000000007</v>
      </c>
      <c r="U161" s="26">
        <v>573.6</v>
      </c>
      <c r="V161" s="27">
        <v>822.65</v>
      </c>
      <c r="W161" s="25">
        <v>848.07</v>
      </c>
      <c r="X161" s="25">
        <v>822.65</v>
      </c>
      <c r="Y161" s="26">
        <v>848.07</v>
      </c>
      <c r="Z161" s="27">
        <v>580</v>
      </c>
      <c r="AA161" s="25">
        <v>700</v>
      </c>
      <c r="AB161" s="25">
        <v>580</v>
      </c>
      <c r="AC161" s="26">
        <v>700</v>
      </c>
      <c r="AD161" s="72">
        <v>0.1</v>
      </c>
      <c r="AE161" s="73">
        <v>0.15</v>
      </c>
    </row>
    <row r="162" spans="1:31" s="16" customFormat="1" ht="42" customHeight="1" x14ac:dyDescent="0.25">
      <c r="A162" s="218"/>
      <c r="B162" s="24" t="s">
        <v>51</v>
      </c>
      <c r="C162" s="27" t="str">
        <f t="shared" si="8"/>
        <v>ЗЕСТ Экспресс</v>
      </c>
      <c r="D162" s="46" t="str">
        <f t="shared" si="9"/>
        <v>ЗЕСТ Экспресс</v>
      </c>
      <c r="E162" s="25" t="str">
        <f t="shared" si="10"/>
        <v>ЗЕСТ Экспресс</v>
      </c>
      <c r="F162" s="46" t="str">
        <f t="shared" si="11"/>
        <v>ЗЕСТ Экспресс</v>
      </c>
      <c r="G162" s="27">
        <f t="shared" si="12"/>
        <v>554</v>
      </c>
      <c r="H162" s="25">
        <f t="shared" si="13"/>
        <v>595</v>
      </c>
      <c r="I162" s="25">
        <f t="shared" si="14"/>
        <v>554</v>
      </c>
      <c r="J162" s="26">
        <f t="shared" si="15"/>
        <v>554</v>
      </c>
      <c r="K162" s="27">
        <v>554</v>
      </c>
      <c r="L162" s="65" t="s">
        <v>43</v>
      </c>
      <c r="M162" s="25">
        <v>595</v>
      </c>
      <c r="N162" s="65" t="s">
        <v>44</v>
      </c>
      <c r="O162" s="25">
        <v>554</v>
      </c>
      <c r="P162" s="65" t="s">
        <v>43</v>
      </c>
      <c r="Q162" s="26">
        <v>554</v>
      </c>
      <c r="R162" s="27">
        <v>738.9</v>
      </c>
      <c r="S162" s="25">
        <v>713.6</v>
      </c>
      <c r="T162" s="25">
        <v>738.9</v>
      </c>
      <c r="U162" s="26">
        <v>713.6</v>
      </c>
      <c r="V162" s="27">
        <v>980.9</v>
      </c>
      <c r="W162" s="25">
        <v>1011.21</v>
      </c>
      <c r="X162" s="25">
        <v>980.9</v>
      </c>
      <c r="Y162" s="26">
        <v>1011.21</v>
      </c>
      <c r="Z162" s="27">
        <v>680</v>
      </c>
      <c r="AA162" s="25">
        <v>825</v>
      </c>
      <c r="AB162" s="25">
        <v>680</v>
      </c>
      <c r="AC162" s="26">
        <v>825</v>
      </c>
      <c r="AD162" s="72">
        <v>0.1</v>
      </c>
      <c r="AE162" s="73">
        <v>0.1</v>
      </c>
    </row>
    <row r="163" spans="1:31" s="16" customFormat="1" ht="42" customHeight="1" x14ac:dyDescent="0.25">
      <c r="A163" s="218"/>
      <c r="B163" s="24" t="s">
        <v>52</v>
      </c>
      <c r="C163" s="27" t="str">
        <f t="shared" si="8"/>
        <v>ЗЕСТ Экспресс</v>
      </c>
      <c r="D163" s="46" t="str">
        <f t="shared" si="9"/>
        <v>ЗЕСТ Экспресс</v>
      </c>
      <c r="E163" s="25" t="str">
        <f t="shared" si="10"/>
        <v>ЗЕСТ Экспресс</v>
      </c>
      <c r="F163" s="46" t="str">
        <f t="shared" si="11"/>
        <v>ЗЕСТ Экспресс</v>
      </c>
      <c r="G163" s="27">
        <f t="shared" si="12"/>
        <v>554</v>
      </c>
      <c r="H163" s="25">
        <f t="shared" si="13"/>
        <v>595</v>
      </c>
      <c r="I163" s="25">
        <f t="shared" si="14"/>
        <v>554</v>
      </c>
      <c r="J163" s="26">
        <f t="shared" si="15"/>
        <v>554</v>
      </c>
      <c r="K163" s="27">
        <v>554</v>
      </c>
      <c r="L163" s="65" t="s">
        <v>43</v>
      </c>
      <c r="M163" s="25">
        <v>595</v>
      </c>
      <c r="N163" s="65" t="s">
        <v>44</v>
      </c>
      <c r="O163" s="25">
        <v>554</v>
      </c>
      <c r="P163" s="65" t="s">
        <v>43</v>
      </c>
      <c r="Q163" s="26">
        <v>554</v>
      </c>
      <c r="R163" s="27">
        <v>878.4</v>
      </c>
      <c r="S163" s="25">
        <v>853.6</v>
      </c>
      <c r="T163" s="25">
        <v>878.4</v>
      </c>
      <c r="U163" s="26">
        <v>853.6</v>
      </c>
      <c r="V163" s="27">
        <v>1085.7</v>
      </c>
      <c r="W163" s="25">
        <v>1119.21</v>
      </c>
      <c r="X163" s="25">
        <v>1085.7</v>
      </c>
      <c r="Y163" s="26">
        <v>1119.21</v>
      </c>
      <c r="Z163" s="27">
        <v>780</v>
      </c>
      <c r="AA163" s="25">
        <v>950</v>
      </c>
      <c r="AB163" s="25">
        <v>780</v>
      </c>
      <c r="AC163" s="26">
        <v>950</v>
      </c>
      <c r="AD163" s="72">
        <v>0.1</v>
      </c>
      <c r="AE163" s="73">
        <v>0.05</v>
      </c>
    </row>
    <row r="164" spans="1:31" s="16" customFormat="1" ht="42" customHeight="1" x14ac:dyDescent="0.25">
      <c r="A164" s="218"/>
      <c r="B164" s="24" t="s">
        <v>53</v>
      </c>
      <c r="C164" s="27" t="str">
        <f t="shared" si="8"/>
        <v>ЗЕСТ Экспресс</v>
      </c>
      <c r="D164" s="46" t="str">
        <f t="shared" si="9"/>
        <v>ЗЕСТ Экспресс</v>
      </c>
      <c r="E164" s="25" t="str">
        <f t="shared" si="10"/>
        <v>ЗЕСТ Экспресс</v>
      </c>
      <c r="F164" s="46" t="str">
        <f t="shared" si="11"/>
        <v>ЗЕСТ Экспресс</v>
      </c>
      <c r="G164" s="27">
        <f t="shared" si="12"/>
        <v>720</v>
      </c>
      <c r="H164" s="25">
        <f t="shared" si="13"/>
        <v>780</v>
      </c>
      <c r="I164" s="25">
        <f t="shared" si="14"/>
        <v>720</v>
      </c>
      <c r="J164" s="26">
        <f t="shared" si="15"/>
        <v>720</v>
      </c>
      <c r="K164" s="27">
        <v>720</v>
      </c>
      <c r="L164" s="65" t="s">
        <v>43</v>
      </c>
      <c r="M164" s="25">
        <v>780</v>
      </c>
      <c r="N164" s="65" t="s">
        <v>44</v>
      </c>
      <c r="O164" s="25">
        <v>720</v>
      </c>
      <c r="P164" s="65" t="s">
        <v>43</v>
      </c>
      <c r="Q164" s="26">
        <v>720</v>
      </c>
      <c r="R164" s="27">
        <v>1017.9</v>
      </c>
      <c r="S164" s="25">
        <v>993.6</v>
      </c>
      <c r="T164" s="25">
        <v>1017.9</v>
      </c>
      <c r="U164" s="26">
        <v>993.6</v>
      </c>
      <c r="V164" s="27">
        <v>1190.4000000000001</v>
      </c>
      <c r="W164" s="25">
        <v>1227.21</v>
      </c>
      <c r="X164" s="25">
        <v>1190.4000000000001</v>
      </c>
      <c r="Y164" s="26">
        <v>1227.21</v>
      </c>
      <c r="Z164" s="27">
        <v>880</v>
      </c>
      <c r="AA164" s="25">
        <v>1075</v>
      </c>
      <c r="AB164" s="25">
        <v>880</v>
      </c>
      <c r="AC164" s="26">
        <v>1075</v>
      </c>
      <c r="AD164" s="72">
        <v>0.1</v>
      </c>
      <c r="AE164" s="73">
        <v>0.05</v>
      </c>
    </row>
    <row r="165" spans="1:31" s="16" customFormat="1" ht="42" customHeight="1" thickBot="1" x14ac:dyDescent="0.3">
      <c r="A165" s="218"/>
      <c r="B165" s="28" t="s">
        <v>54</v>
      </c>
      <c r="C165" s="27" t="str">
        <f t="shared" si="8"/>
        <v>ФДМ</v>
      </c>
      <c r="D165" s="46" t="str">
        <f t="shared" si="9"/>
        <v>ФГУП ГЦСС</v>
      </c>
      <c r="E165" s="25" t="str">
        <f t="shared" si="10"/>
        <v>ФДМ</v>
      </c>
      <c r="F165" s="46" t="str">
        <f t="shared" si="11"/>
        <v>ФГУП ГЦСС</v>
      </c>
      <c r="G165" s="27">
        <f t="shared" si="12"/>
        <v>20</v>
      </c>
      <c r="H165" s="25">
        <f t="shared" si="13"/>
        <v>21.6</v>
      </c>
      <c r="I165" s="25">
        <f t="shared" si="14"/>
        <v>20</v>
      </c>
      <c r="J165" s="26">
        <f t="shared" si="15"/>
        <v>21.6</v>
      </c>
      <c r="K165" s="27">
        <v>30</v>
      </c>
      <c r="L165" s="65" t="s">
        <v>43</v>
      </c>
      <c r="M165" s="25">
        <v>32</v>
      </c>
      <c r="N165" s="65" t="s">
        <v>44</v>
      </c>
      <c r="O165" s="25">
        <v>30</v>
      </c>
      <c r="P165" s="65" t="s">
        <v>43</v>
      </c>
      <c r="Q165" s="26">
        <v>30</v>
      </c>
      <c r="R165" s="27">
        <v>27.900000000000002</v>
      </c>
      <c r="S165" s="25">
        <v>28</v>
      </c>
      <c r="T165" s="25">
        <v>27.900000000000002</v>
      </c>
      <c r="U165" s="26">
        <v>28</v>
      </c>
      <c r="V165" s="27">
        <v>20.95</v>
      </c>
      <c r="W165" s="25">
        <v>21.6</v>
      </c>
      <c r="X165" s="25">
        <v>20.95</v>
      </c>
      <c r="Y165" s="26">
        <v>21.6</v>
      </c>
      <c r="Z165" s="27">
        <v>20</v>
      </c>
      <c r="AA165" s="25">
        <v>25</v>
      </c>
      <c r="AB165" s="25">
        <v>20</v>
      </c>
      <c r="AC165" s="26">
        <v>25</v>
      </c>
      <c r="AD165" s="72">
        <v>0.1</v>
      </c>
      <c r="AE165" s="73">
        <v>0.05</v>
      </c>
    </row>
    <row r="166" spans="1:31" s="35" customFormat="1" ht="42" hidden="1" customHeight="1" x14ac:dyDescent="0.25">
      <c r="A166" s="36"/>
      <c r="B166" s="30"/>
      <c r="C166" s="27" t="e">
        <f t="shared" si="8"/>
        <v>#REF!</v>
      </c>
      <c r="D166" s="46" t="e">
        <f t="shared" si="9"/>
        <v>#REF!</v>
      </c>
      <c r="E166" s="25" t="e">
        <f t="shared" si="10"/>
        <v>#REF!</v>
      </c>
      <c r="F166" s="46" t="e">
        <f t="shared" si="11"/>
        <v>#REF!</v>
      </c>
      <c r="G166" s="27" t="e">
        <f t="shared" si="12"/>
        <v>#REF!</v>
      </c>
      <c r="H166" s="25" t="e">
        <f t="shared" si="13"/>
        <v>#REF!</v>
      </c>
      <c r="I166" s="25" t="e">
        <f t="shared" si="14"/>
        <v>#REF!</v>
      </c>
      <c r="J166" s="26" t="e">
        <f t="shared" si="15"/>
        <v>#REF!</v>
      </c>
      <c r="K166" s="31" t="e">
        <f>SUMPRODUCT(#REF!,K156:K165)</f>
        <v>#REF!</v>
      </c>
      <c r="L166" s="66"/>
      <c r="M166" s="32" t="e">
        <f>SUMPRODUCT(#REF!,M156:M165)</f>
        <v>#REF!</v>
      </c>
      <c r="N166" s="66"/>
      <c r="O166" s="33" t="e">
        <f>SUMPRODUCT(#REF!,O156:O165)</f>
        <v>#REF!</v>
      </c>
      <c r="P166" s="66"/>
      <c r="Q166" s="34" t="e">
        <f>SUMPRODUCT(#REF!,Q156:Q165)</f>
        <v>#REF!</v>
      </c>
      <c r="R166" s="31" t="e">
        <f>SUMPRODUCT(#REF!,R156:R165)</f>
        <v>#REF!</v>
      </c>
      <c r="S166" s="32" t="e">
        <f>SUMPRODUCT(#REF!,S156:S165)</f>
        <v>#REF!</v>
      </c>
      <c r="T166" s="33" t="e">
        <f>SUMPRODUCT(#REF!,T156:T165)</f>
        <v>#REF!</v>
      </c>
      <c r="U166" s="34" t="e">
        <f>SUMPRODUCT(#REF!,U156:U165)</f>
        <v>#REF!</v>
      </c>
      <c r="V166" s="31" t="e">
        <f>SUMPRODUCT(#REF!,V156:V165)</f>
        <v>#REF!</v>
      </c>
      <c r="W166" s="32" t="e">
        <f>SUMPRODUCT(#REF!,W156:W165)</f>
        <v>#REF!</v>
      </c>
      <c r="X166" s="33" t="e">
        <f>SUMPRODUCT(#REF!,X156:X165)</f>
        <v>#REF!</v>
      </c>
      <c r="Y166" s="34" t="e">
        <f>SUMPRODUCT(#REF!,Y156:Y165)</f>
        <v>#REF!</v>
      </c>
      <c r="Z166" s="31" t="e">
        <f>SUMPRODUCT(#REF!,Z156:Z165)</f>
        <v>#REF!</v>
      </c>
      <c r="AA166" s="32" t="e">
        <f>SUMPRODUCT(#REF!,AA156:AA165)</f>
        <v>#REF!</v>
      </c>
      <c r="AB166" s="33" t="e">
        <f>SUMPRODUCT(#REF!,AB156:AB165)</f>
        <v>#REF!</v>
      </c>
      <c r="AC166" s="34" t="e">
        <f>SUMPRODUCT(#REF!,AC156:AC165)</f>
        <v>#REF!</v>
      </c>
      <c r="AD166" s="74">
        <f>SUM(AD156:AD165)</f>
        <v>0.99999999999999989</v>
      </c>
      <c r="AE166" s="75">
        <f>SUM(AE156:AE165)</f>
        <v>1.0000000000000002</v>
      </c>
    </row>
    <row r="167" spans="1:31" s="16" customFormat="1" ht="42" customHeight="1" x14ac:dyDescent="0.25">
      <c r="A167" s="218" t="s">
        <v>23</v>
      </c>
      <c r="B167" s="28" t="s">
        <v>42</v>
      </c>
      <c r="C167" s="27" t="str">
        <f t="shared" si="8"/>
        <v>КурьерСервисЭкспресс</v>
      </c>
      <c r="D167" s="46" t="str">
        <f t="shared" si="9"/>
        <v>КурьерСервисЭкспресс</v>
      </c>
      <c r="E167" s="25" t="str">
        <f t="shared" si="10"/>
        <v>КурьерСервисЭкспресс</v>
      </c>
      <c r="F167" s="46" t="str">
        <f t="shared" si="11"/>
        <v>КурьерСервисЭкспресс</v>
      </c>
      <c r="G167" s="27">
        <f t="shared" si="12"/>
        <v>223.20000000000002</v>
      </c>
      <c r="H167" s="25">
        <f t="shared" si="13"/>
        <v>232</v>
      </c>
      <c r="I167" s="25">
        <f t="shared" si="14"/>
        <v>223.20000000000002</v>
      </c>
      <c r="J167" s="26">
        <f t="shared" si="15"/>
        <v>232</v>
      </c>
      <c r="K167" s="27">
        <v>416</v>
      </c>
      <c r="L167" s="65" t="s">
        <v>43</v>
      </c>
      <c r="M167" s="25">
        <v>448</v>
      </c>
      <c r="N167" s="65" t="s">
        <v>44</v>
      </c>
      <c r="O167" s="25">
        <v>416</v>
      </c>
      <c r="P167" s="65" t="s">
        <v>43</v>
      </c>
      <c r="Q167" s="26">
        <v>416</v>
      </c>
      <c r="R167" s="27">
        <v>223.20000000000002</v>
      </c>
      <c r="S167" s="25">
        <v>232</v>
      </c>
      <c r="T167" s="25">
        <v>223.20000000000002</v>
      </c>
      <c r="U167" s="26">
        <v>232</v>
      </c>
      <c r="V167" s="27">
        <v>298.60000000000002</v>
      </c>
      <c r="W167" s="25">
        <v>307.77999999999997</v>
      </c>
      <c r="X167" s="25">
        <v>298.60000000000002</v>
      </c>
      <c r="Y167" s="26">
        <v>307.77999999999997</v>
      </c>
      <c r="Z167" s="27">
        <v>300</v>
      </c>
      <c r="AA167" s="25">
        <v>350</v>
      </c>
      <c r="AB167" s="25">
        <v>300</v>
      </c>
      <c r="AC167" s="26">
        <v>350</v>
      </c>
      <c r="AD167" s="70">
        <v>0.1</v>
      </c>
      <c r="AE167" s="71">
        <v>0.05</v>
      </c>
    </row>
    <row r="168" spans="1:31" s="16" customFormat="1" ht="42" customHeight="1" x14ac:dyDescent="0.25">
      <c r="A168" s="218"/>
      <c r="B168" s="28" t="s">
        <v>46</v>
      </c>
      <c r="C168" s="27" t="str">
        <f t="shared" si="8"/>
        <v>КурьерСервисЭкспресс</v>
      </c>
      <c r="D168" s="46" t="str">
        <f t="shared" si="9"/>
        <v>КурьерСервисЭкспресс</v>
      </c>
      <c r="E168" s="25" t="str">
        <f t="shared" si="10"/>
        <v>КурьерСервисЭкспресс</v>
      </c>
      <c r="F168" s="46" t="str">
        <f t="shared" si="11"/>
        <v>КурьерСервисЭкспресс</v>
      </c>
      <c r="G168" s="27">
        <f t="shared" si="12"/>
        <v>279</v>
      </c>
      <c r="H168" s="25">
        <f t="shared" si="13"/>
        <v>252</v>
      </c>
      <c r="I168" s="25">
        <f t="shared" si="14"/>
        <v>279</v>
      </c>
      <c r="J168" s="26">
        <f t="shared" si="15"/>
        <v>252</v>
      </c>
      <c r="K168" s="27">
        <v>432</v>
      </c>
      <c r="L168" s="65" t="s">
        <v>43</v>
      </c>
      <c r="M168" s="25">
        <v>464</v>
      </c>
      <c r="N168" s="65" t="s">
        <v>44</v>
      </c>
      <c r="O168" s="25">
        <v>432</v>
      </c>
      <c r="P168" s="65" t="s">
        <v>43</v>
      </c>
      <c r="Q168" s="26">
        <v>432</v>
      </c>
      <c r="R168" s="27">
        <v>279</v>
      </c>
      <c r="S168" s="25">
        <v>252</v>
      </c>
      <c r="T168" s="25">
        <v>279</v>
      </c>
      <c r="U168" s="26">
        <v>252</v>
      </c>
      <c r="V168" s="27">
        <v>328.27</v>
      </c>
      <c r="W168" s="25">
        <v>338.41</v>
      </c>
      <c r="X168" s="25">
        <v>328.27</v>
      </c>
      <c r="Y168" s="26">
        <v>338.41</v>
      </c>
      <c r="Z168" s="27">
        <v>300</v>
      </c>
      <c r="AA168" s="25">
        <v>350</v>
      </c>
      <c r="AB168" s="25">
        <v>300</v>
      </c>
      <c r="AC168" s="26">
        <v>350</v>
      </c>
      <c r="AD168" s="72">
        <v>0.1</v>
      </c>
      <c r="AE168" s="73">
        <v>0.05</v>
      </c>
    </row>
    <row r="169" spans="1:31" s="16" customFormat="1" ht="42" customHeight="1" x14ac:dyDescent="0.25">
      <c r="A169" s="218"/>
      <c r="B169" s="28" t="s">
        <v>47</v>
      </c>
      <c r="C169" s="27" t="str">
        <f t="shared" si="8"/>
        <v>КурьерСервисЭкспресс</v>
      </c>
      <c r="D169" s="46" t="str">
        <f t="shared" si="9"/>
        <v>КурьерСервисЭкспресс</v>
      </c>
      <c r="E169" s="25" t="str">
        <f t="shared" si="10"/>
        <v>КурьерСервисЭкспресс</v>
      </c>
      <c r="F169" s="46" t="str">
        <f t="shared" si="11"/>
        <v>КурьерСервисЭкспресс</v>
      </c>
      <c r="G169" s="27">
        <f t="shared" si="12"/>
        <v>306.90000000000003</v>
      </c>
      <c r="H169" s="25">
        <f t="shared" si="13"/>
        <v>280</v>
      </c>
      <c r="I169" s="25">
        <f t="shared" si="14"/>
        <v>306.90000000000003</v>
      </c>
      <c r="J169" s="26">
        <f t="shared" si="15"/>
        <v>280</v>
      </c>
      <c r="K169" s="27">
        <v>439</v>
      </c>
      <c r="L169" s="65" t="s">
        <v>43</v>
      </c>
      <c r="M169" s="25">
        <v>471</v>
      </c>
      <c r="N169" s="65" t="s">
        <v>44</v>
      </c>
      <c r="O169" s="25">
        <v>439</v>
      </c>
      <c r="P169" s="65" t="s">
        <v>43</v>
      </c>
      <c r="Q169" s="26">
        <v>439</v>
      </c>
      <c r="R169" s="27">
        <v>306.90000000000003</v>
      </c>
      <c r="S169" s="25">
        <v>280</v>
      </c>
      <c r="T169" s="25">
        <v>306.90000000000003</v>
      </c>
      <c r="U169" s="26">
        <v>280</v>
      </c>
      <c r="V169" s="27">
        <v>431.02</v>
      </c>
      <c r="W169" s="25">
        <v>444.35</v>
      </c>
      <c r="X169" s="25">
        <v>431.02</v>
      </c>
      <c r="Y169" s="26">
        <v>444.35</v>
      </c>
      <c r="Z169" s="27">
        <v>360</v>
      </c>
      <c r="AA169" s="25">
        <v>400</v>
      </c>
      <c r="AB169" s="25">
        <v>360</v>
      </c>
      <c r="AC169" s="26">
        <v>400</v>
      </c>
      <c r="AD169" s="72">
        <v>0.1</v>
      </c>
      <c r="AE169" s="73">
        <v>0.1</v>
      </c>
    </row>
    <row r="170" spans="1:31" s="16" customFormat="1" ht="42" customHeight="1" x14ac:dyDescent="0.25">
      <c r="A170" s="218"/>
      <c r="B170" s="28" t="s">
        <v>48</v>
      </c>
      <c r="C170" s="27" t="str">
        <f t="shared" si="8"/>
        <v>КурьерСервисЭкспресс</v>
      </c>
      <c r="D170" s="46" t="str">
        <f t="shared" si="9"/>
        <v>КурьерСервисЭкспресс</v>
      </c>
      <c r="E170" s="25" t="str">
        <f t="shared" si="10"/>
        <v>КурьерСервисЭкспресс</v>
      </c>
      <c r="F170" s="46" t="str">
        <f t="shared" si="11"/>
        <v>КурьерСервисЭкспресс</v>
      </c>
      <c r="G170" s="27">
        <f t="shared" si="12"/>
        <v>362.7</v>
      </c>
      <c r="H170" s="25">
        <f t="shared" si="13"/>
        <v>336</v>
      </c>
      <c r="I170" s="25">
        <f t="shared" si="14"/>
        <v>362.7</v>
      </c>
      <c r="J170" s="26">
        <f t="shared" si="15"/>
        <v>336</v>
      </c>
      <c r="K170" s="27">
        <v>533</v>
      </c>
      <c r="L170" s="65" t="s">
        <v>43</v>
      </c>
      <c r="M170" s="25">
        <v>574</v>
      </c>
      <c r="N170" s="65" t="s">
        <v>44</v>
      </c>
      <c r="O170" s="25">
        <v>533</v>
      </c>
      <c r="P170" s="65" t="s">
        <v>43</v>
      </c>
      <c r="Q170" s="26">
        <v>533</v>
      </c>
      <c r="R170" s="27">
        <v>362.7</v>
      </c>
      <c r="S170" s="25">
        <v>336</v>
      </c>
      <c r="T170" s="25">
        <v>362.7</v>
      </c>
      <c r="U170" s="26">
        <v>336</v>
      </c>
      <c r="V170" s="27">
        <v>506.05</v>
      </c>
      <c r="W170" s="25">
        <v>521.66999999999996</v>
      </c>
      <c r="X170" s="25">
        <v>506.05</v>
      </c>
      <c r="Y170" s="26">
        <v>521.66999999999996</v>
      </c>
      <c r="Z170" s="27">
        <v>380</v>
      </c>
      <c r="AA170" s="25">
        <v>450</v>
      </c>
      <c r="AB170" s="25">
        <v>380</v>
      </c>
      <c r="AC170" s="26">
        <v>450</v>
      </c>
      <c r="AD170" s="72">
        <v>0.1</v>
      </c>
      <c r="AE170" s="73">
        <v>0.2</v>
      </c>
    </row>
    <row r="171" spans="1:31" s="16" customFormat="1" ht="42" customHeight="1" x14ac:dyDescent="0.25">
      <c r="A171" s="218"/>
      <c r="B171" s="28" t="s">
        <v>49</v>
      </c>
      <c r="C171" s="27" t="str">
        <f t="shared" si="8"/>
        <v>КурьерСервисЭкспресс</v>
      </c>
      <c r="D171" s="46" t="str">
        <f t="shared" si="9"/>
        <v>КурьерСервисЭкспресс</v>
      </c>
      <c r="E171" s="25" t="str">
        <f t="shared" si="10"/>
        <v>КурьерСервисЭкспресс</v>
      </c>
      <c r="F171" s="46" t="str">
        <f t="shared" si="11"/>
        <v>КурьерСервисЭкспресс</v>
      </c>
      <c r="G171" s="27">
        <f t="shared" si="12"/>
        <v>459.90000000000003</v>
      </c>
      <c r="H171" s="25">
        <f t="shared" si="13"/>
        <v>433.6</v>
      </c>
      <c r="I171" s="25">
        <f t="shared" si="14"/>
        <v>459.90000000000003</v>
      </c>
      <c r="J171" s="26">
        <f t="shared" si="15"/>
        <v>433.6</v>
      </c>
      <c r="K171" s="27">
        <v>533</v>
      </c>
      <c r="L171" s="65" t="s">
        <v>43</v>
      </c>
      <c r="M171" s="25">
        <v>574</v>
      </c>
      <c r="N171" s="65" t="s">
        <v>44</v>
      </c>
      <c r="O171" s="25">
        <v>533</v>
      </c>
      <c r="P171" s="65" t="s">
        <v>43</v>
      </c>
      <c r="Q171" s="26">
        <v>533</v>
      </c>
      <c r="R171" s="27">
        <v>459.90000000000003</v>
      </c>
      <c r="S171" s="25">
        <v>433.6</v>
      </c>
      <c r="T171" s="25">
        <v>459.90000000000003</v>
      </c>
      <c r="U171" s="26">
        <v>433.6</v>
      </c>
      <c r="V171" s="27">
        <v>664.35</v>
      </c>
      <c r="W171" s="25">
        <v>684.87</v>
      </c>
      <c r="X171" s="25">
        <v>664.35</v>
      </c>
      <c r="Y171" s="26">
        <v>684.87</v>
      </c>
      <c r="Z171" s="27">
        <v>480</v>
      </c>
      <c r="AA171" s="25">
        <v>575</v>
      </c>
      <c r="AB171" s="25">
        <v>480</v>
      </c>
      <c r="AC171" s="26">
        <v>575</v>
      </c>
      <c r="AD171" s="72">
        <v>0.1</v>
      </c>
      <c r="AE171" s="73">
        <v>0.2</v>
      </c>
    </row>
    <row r="172" spans="1:31" s="16" customFormat="1" ht="42" customHeight="1" x14ac:dyDescent="0.25">
      <c r="A172" s="218"/>
      <c r="B172" s="28" t="s">
        <v>50</v>
      </c>
      <c r="C172" s="27" t="str">
        <f t="shared" si="8"/>
        <v>ЗЕСТ Экспресс</v>
      </c>
      <c r="D172" s="46" t="str">
        <f t="shared" si="9"/>
        <v>КурьерСервисЭкспресс</v>
      </c>
      <c r="E172" s="25" t="str">
        <f t="shared" si="10"/>
        <v>ЗЕСТ Экспресс</v>
      </c>
      <c r="F172" s="46" t="str">
        <f t="shared" si="11"/>
        <v>ЗЕСТ Экспресс</v>
      </c>
      <c r="G172" s="27">
        <f t="shared" si="12"/>
        <v>554</v>
      </c>
      <c r="H172" s="25">
        <f t="shared" si="13"/>
        <v>573.6</v>
      </c>
      <c r="I172" s="25">
        <f t="shared" si="14"/>
        <v>554</v>
      </c>
      <c r="J172" s="26">
        <f t="shared" si="15"/>
        <v>554</v>
      </c>
      <c r="K172" s="27">
        <v>554</v>
      </c>
      <c r="L172" s="65" t="s">
        <v>43</v>
      </c>
      <c r="M172" s="25">
        <v>595</v>
      </c>
      <c r="N172" s="65" t="s">
        <v>44</v>
      </c>
      <c r="O172" s="25">
        <v>554</v>
      </c>
      <c r="P172" s="65" t="s">
        <v>43</v>
      </c>
      <c r="Q172" s="26">
        <v>554</v>
      </c>
      <c r="R172" s="27">
        <v>600.30000000000007</v>
      </c>
      <c r="S172" s="25">
        <v>573.6</v>
      </c>
      <c r="T172" s="25">
        <v>600.30000000000007</v>
      </c>
      <c r="U172" s="26">
        <v>573.6</v>
      </c>
      <c r="V172" s="27">
        <v>822.65</v>
      </c>
      <c r="W172" s="25">
        <v>848.07</v>
      </c>
      <c r="X172" s="25">
        <v>822.65</v>
      </c>
      <c r="Y172" s="26">
        <v>848.07</v>
      </c>
      <c r="Z172" s="27">
        <v>580</v>
      </c>
      <c r="AA172" s="25">
        <v>700</v>
      </c>
      <c r="AB172" s="25">
        <v>580</v>
      </c>
      <c r="AC172" s="26">
        <v>700</v>
      </c>
      <c r="AD172" s="72">
        <v>0.1</v>
      </c>
      <c r="AE172" s="73">
        <v>0.15</v>
      </c>
    </row>
    <row r="173" spans="1:31" s="16" customFormat="1" ht="42" customHeight="1" x14ac:dyDescent="0.25">
      <c r="A173" s="218"/>
      <c r="B173" s="28" t="s">
        <v>51</v>
      </c>
      <c r="C173" s="27" t="str">
        <f t="shared" si="8"/>
        <v>ЗЕСТ Экспресс</v>
      </c>
      <c r="D173" s="46" t="str">
        <f t="shared" si="9"/>
        <v>ЗЕСТ Экспресс</v>
      </c>
      <c r="E173" s="25" t="str">
        <f t="shared" si="10"/>
        <v>ЗЕСТ Экспресс</v>
      </c>
      <c r="F173" s="46" t="str">
        <f t="shared" si="11"/>
        <v>ЗЕСТ Экспресс</v>
      </c>
      <c r="G173" s="27">
        <f t="shared" si="12"/>
        <v>554</v>
      </c>
      <c r="H173" s="25">
        <f t="shared" si="13"/>
        <v>595</v>
      </c>
      <c r="I173" s="25">
        <f t="shared" si="14"/>
        <v>554</v>
      </c>
      <c r="J173" s="26">
        <f t="shared" si="15"/>
        <v>554</v>
      </c>
      <c r="K173" s="27">
        <v>554</v>
      </c>
      <c r="L173" s="65" t="s">
        <v>43</v>
      </c>
      <c r="M173" s="25">
        <v>595</v>
      </c>
      <c r="N173" s="65" t="s">
        <v>44</v>
      </c>
      <c r="O173" s="25">
        <v>554</v>
      </c>
      <c r="P173" s="65" t="s">
        <v>43</v>
      </c>
      <c r="Q173" s="26">
        <v>554</v>
      </c>
      <c r="R173" s="27">
        <v>738.9</v>
      </c>
      <c r="S173" s="25">
        <v>713.6</v>
      </c>
      <c r="T173" s="25">
        <v>738.9</v>
      </c>
      <c r="U173" s="26">
        <v>713.6</v>
      </c>
      <c r="V173" s="27">
        <v>980.9</v>
      </c>
      <c r="W173" s="25">
        <v>1011.21</v>
      </c>
      <c r="X173" s="25">
        <v>980.9</v>
      </c>
      <c r="Y173" s="26">
        <v>1011.21</v>
      </c>
      <c r="Z173" s="27">
        <v>680</v>
      </c>
      <c r="AA173" s="25">
        <v>825</v>
      </c>
      <c r="AB173" s="25">
        <v>680</v>
      </c>
      <c r="AC173" s="26">
        <v>825</v>
      </c>
      <c r="AD173" s="72">
        <v>0.1</v>
      </c>
      <c r="AE173" s="73">
        <v>0.1</v>
      </c>
    </row>
    <row r="174" spans="1:31" s="16" customFormat="1" ht="42" customHeight="1" x14ac:dyDescent="0.25">
      <c r="A174" s="218"/>
      <c r="B174" s="28" t="s">
        <v>52</v>
      </c>
      <c r="C174" s="27" t="str">
        <f t="shared" si="8"/>
        <v>ЗЕСТ Экспресс</v>
      </c>
      <c r="D174" s="46" t="str">
        <f t="shared" si="9"/>
        <v>ЗЕСТ Экспресс</v>
      </c>
      <c r="E174" s="25" t="str">
        <f t="shared" si="10"/>
        <v>ЗЕСТ Экспресс</v>
      </c>
      <c r="F174" s="46" t="str">
        <f t="shared" si="11"/>
        <v>ЗЕСТ Экспресс</v>
      </c>
      <c r="G174" s="27">
        <f t="shared" si="12"/>
        <v>554</v>
      </c>
      <c r="H174" s="25">
        <f t="shared" si="13"/>
        <v>595</v>
      </c>
      <c r="I174" s="25">
        <f t="shared" si="14"/>
        <v>554</v>
      </c>
      <c r="J174" s="26">
        <f t="shared" si="15"/>
        <v>554</v>
      </c>
      <c r="K174" s="27">
        <v>554</v>
      </c>
      <c r="L174" s="65" t="s">
        <v>43</v>
      </c>
      <c r="M174" s="25">
        <v>595</v>
      </c>
      <c r="N174" s="65" t="s">
        <v>44</v>
      </c>
      <c r="O174" s="25">
        <v>554</v>
      </c>
      <c r="P174" s="65" t="s">
        <v>43</v>
      </c>
      <c r="Q174" s="26">
        <v>554</v>
      </c>
      <c r="R174" s="27">
        <v>878.4</v>
      </c>
      <c r="S174" s="25">
        <v>853.6</v>
      </c>
      <c r="T174" s="25">
        <v>878.4</v>
      </c>
      <c r="U174" s="26">
        <v>853.6</v>
      </c>
      <c r="V174" s="27">
        <v>1085.7</v>
      </c>
      <c r="W174" s="25">
        <v>1119.21</v>
      </c>
      <c r="X174" s="25">
        <v>1085.7</v>
      </c>
      <c r="Y174" s="26">
        <v>1119.21</v>
      </c>
      <c r="Z174" s="27">
        <v>780</v>
      </c>
      <c r="AA174" s="25">
        <v>950</v>
      </c>
      <c r="AB174" s="25">
        <v>780</v>
      </c>
      <c r="AC174" s="26">
        <v>950</v>
      </c>
      <c r="AD174" s="72">
        <v>0.1</v>
      </c>
      <c r="AE174" s="73">
        <v>0.05</v>
      </c>
    </row>
    <row r="175" spans="1:31" s="16" customFormat="1" ht="42" customHeight="1" x14ac:dyDescent="0.25">
      <c r="A175" s="218"/>
      <c r="B175" s="28" t="s">
        <v>53</v>
      </c>
      <c r="C175" s="27" t="str">
        <f t="shared" si="8"/>
        <v>ЗЕСТ Экспресс</v>
      </c>
      <c r="D175" s="46" t="str">
        <f t="shared" si="9"/>
        <v>ЗЕСТ Экспресс</v>
      </c>
      <c r="E175" s="25" t="str">
        <f t="shared" si="10"/>
        <v>ЗЕСТ Экспресс</v>
      </c>
      <c r="F175" s="46" t="str">
        <f t="shared" si="11"/>
        <v>ЗЕСТ Экспресс</v>
      </c>
      <c r="G175" s="27">
        <f t="shared" si="12"/>
        <v>720</v>
      </c>
      <c r="H175" s="25">
        <f t="shared" si="13"/>
        <v>780</v>
      </c>
      <c r="I175" s="25">
        <f t="shared" si="14"/>
        <v>720</v>
      </c>
      <c r="J175" s="26">
        <f t="shared" si="15"/>
        <v>720</v>
      </c>
      <c r="K175" s="27">
        <v>720</v>
      </c>
      <c r="L175" s="65" t="s">
        <v>43</v>
      </c>
      <c r="M175" s="25">
        <v>780</v>
      </c>
      <c r="N175" s="65" t="s">
        <v>44</v>
      </c>
      <c r="O175" s="25">
        <v>720</v>
      </c>
      <c r="P175" s="65" t="s">
        <v>43</v>
      </c>
      <c r="Q175" s="26">
        <v>720</v>
      </c>
      <c r="R175" s="27">
        <v>1017.9</v>
      </c>
      <c r="S175" s="25">
        <v>993.6</v>
      </c>
      <c r="T175" s="25">
        <v>1017.9</v>
      </c>
      <c r="U175" s="26">
        <v>993.6</v>
      </c>
      <c r="V175" s="27">
        <v>1190.4000000000001</v>
      </c>
      <c r="W175" s="25">
        <v>1227.21</v>
      </c>
      <c r="X175" s="25">
        <v>1190.4000000000001</v>
      </c>
      <c r="Y175" s="26">
        <v>1227.21</v>
      </c>
      <c r="Z175" s="27">
        <v>880</v>
      </c>
      <c r="AA175" s="25">
        <v>1075</v>
      </c>
      <c r="AB175" s="25">
        <v>880</v>
      </c>
      <c r="AC175" s="26">
        <v>1075</v>
      </c>
      <c r="AD175" s="72">
        <v>0.1</v>
      </c>
      <c r="AE175" s="73">
        <v>0.05</v>
      </c>
    </row>
    <row r="176" spans="1:31" s="16" customFormat="1" ht="42" customHeight="1" thickBot="1" x14ac:dyDescent="0.3">
      <c r="A176" s="218"/>
      <c r="B176" s="28" t="s">
        <v>54</v>
      </c>
      <c r="C176" s="27" t="str">
        <f t="shared" si="8"/>
        <v>ФДМ</v>
      </c>
      <c r="D176" s="46" t="str">
        <f t="shared" si="9"/>
        <v>ФГУП ГЦСС</v>
      </c>
      <c r="E176" s="25" t="str">
        <f t="shared" si="10"/>
        <v>ФДМ</v>
      </c>
      <c r="F176" s="46" t="str">
        <f t="shared" si="11"/>
        <v>ФГУП ГЦСС</v>
      </c>
      <c r="G176" s="27">
        <f t="shared" si="12"/>
        <v>20</v>
      </c>
      <c r="H176" s="25">
        <f t="shared" si="13"/>
        <v>21.6</v>
      </c>
      <c r="I176" s="25">
        <f t="shared" si="14"/>
        <v>20</v>
      </c>
      <c r="J176" s="26">
        <f t="shared" si="15"/>
        <v>21.6</v>
      </c>
      <c r="K176" s="27">
        <v>30</v>
      </c>
      <c r="L176" s="65" t="s">
        <v>43</v>
      </c>
      <c r="M176" s="25">
        <v>32</v>
      </c>
      <c r="N176" s="65" t="s">
        <v>44</v>
      </c>
      <c r="O176" s="25">
        <v>30</v>
      </c>
      <c r="P176" s="65" t="s">
        <v>43</v>
      </c>
      <c r="Q176" s="26">
        <v>30</v>
      </c>
      <c r="R176" s="27">
        <v>27.900000000000002</v>
      </c>
      <c r="S176" s="25">
        <v>28</v>
      </c>
      <c r="T176" s="25">
        <v>27.900000000000002</v>
      </c>
      <c r="U176" s="26">
        <v>28</v>
      </c>
      <c r="V176" s="27">
        <v>20.95</v>
      </c>
      <c r="W176" s="25">
        <v>21.6</v>
      </c>
      <c r="X176" s="25">
        <v>20.95</v>
      </c>
      <c r="Y176" s="26">
        <v>21.6</v>
      </c>
      <c r="Z176" s="27">
        <v>20</v>
      </c>
      <c r="AA176" s="25">
        <v>25</v>
      </c>
      <c r="AB176" s="25">
        <v>20</v>
      </c>
      <c r="AC176" s="26">
        <v>25</v>
      </c>
      <c r="AD176" s="72">
        <v>0.1</v>
      </c>
      <c r="AE176" s="73">
        <v>0.05</v>
      </c>
    </row>
    <row r="177" spans="1:31" s="37" customFormat="1" ht="42" hidden="1" customHeight="1" x14ac:dyDescent="0.25">
      <c r="A177" s="36"/>
      <c r="B177" s="30"/>
      <c r="C177" s="27" t="e">
        <f t="shared" si="8"/>
        <v>#REF!</v>
      </c>
      <c r="D177" s="46" t="e">
        <f t="shared" si="9"/>
        <v>#REF!</v>
      </c>
      <c r="E177" s="25" t="e">
        <f t="shared" si="10"/>
        <v>#REF!</v>
      </c>
      <c r="F177" s="46" t="e">
        <f t="shared" si="11"/>
        <v>#REF!</v>
      </c>
      <c r="G177" s="27" t="e">
        <f t="shared" si="12"/>
        <v>#REF!</v>
      </c>
      <c r="H177" s="25" t="e">
        <f t="shared" si="13"/>
        <v>#REF!</v>
      </c>
      <c r="I177" s="25" t="e">
        <f t="shared" si="14"/>
        <v>#REF!</v>
      </c>
      <c r="J177" s="26" t="e">
        <f t="shared" si="15"/>
        <v>#REF!</v>
      </c>
      <c r="K177" s="31" t="e">
        <f>SUMPRODUCT(#REF!,K167:K176)</f>
        <v>#REF!</v>
      </c>
      <c r="L177" s="66"/>
      <c r="M177" s="32" t="e">
        <f>SUMPRODUCT(#REF!,M167:M176)</f>
        <v>#REF!</v>
      </c>
      <c r="N177" s="66"/>
      <c r="O177" s="33" t="e">
        <f>SUMPRODUCT(#REF!,O167:O176)</f>
        <v>#REF!</v>
      </c>
      <c r="P177" s="66"/>
      <c r="Q177" s="34" t="e">
        <f>SUMPRODUCT(#REF!,Q167:Q176)</f>
        <v>#REF!</v>
      </c>
      <c r="R177" s="31" t="e">
        <f>SUMPRODUCT(#REF!,R167:R176)</f>
        <v>#REF!</v>
      </c>
      <c r="S177" s="32" t="e">
        <f>SUMPRODUCT(#REF!,S167:S176)</f>
        <v>#REF!</v>
      </c>
      <c r="T177" s="33" t="e">
        <f>SUMPRODUCT(#REF!,T167:T176)</f>
        <v>#REF!</v>
      </c>
      <c r="U177" s="34" t="e">
        <f>SUMPRODUCT(#REF!,U167:U176)</f>
        <v>#REF!</v>
      </c>
      <c r="V177" s="31" t="e">
        <f>SUMPRODUCT(#REF!,V167:V176)</f>
        <v>#REF!</v>
      </c>
      <c r="W177" s="32" t="e">
        <f>SUMPRODUCT(#REF!,W167:W176)</f>
        <v>#REF!</v>
      </c>
      <c r="X177" s="33" t="e">
        <f>SUMPRODUCT(#REF!,X167:X176)</f>
        <v>#REF!</v>
      </c>
      <c r="Y177" s="34" t="e">
        <f>SUMPRODUCT(#REF!,Y167:Y176)</f>
        <v>#REF!</v>
      </c>
      <c r="Z177" s="31" t="e">
        <f>SUMPRODUCT(#REF!,Z167:Z176)</f>
        <v>#REF!</v>
      </c>
      <c r="AA177" s="32" t="e">
        <f>SUMPRODUCT(#REF!,AA167:AA176)</f>
        <v>#REF!</v>
      </c>
      <c r="AB177" s="33" t="e">
        <f>SUMPRODUCT(#REF!,AB167:AB176)</f>
        <v>#REF!</v>
      </c>
      <c r="AC177" s="34" t="e">
        <f>SUMPRODUCT(#REF!,AC167:AC176)</f>
        <v>#REF!</v>
      </c>
      <c r="AD177" s="74">
        <f>SUM(AD167:AD176)</f>
        <v>0.99999999999999989</v>
      </c>
      <c r="AE177" s="75">
        <f>SUM(AE167:AE176)</f>
        <v>1.0000000000000002</v>
      </c>
    </row>
    <row r="178" spans="1:31" s="16" customFormat="1" ht="42" customHeight="1" x14ac:dyDescent="0.25">
      <c r="A178" s="218" t="s">
        <v>24</v>
      </c>
      <c r="B178" s="28" t="s">
        <v>42</v>
      </c>
      <c r="C178" s="27" t="str">
        <f t="shared" si="8"/>
        <v>КурьерСервисЭкспресс</v>
      </c>
      <c r="D178" s="46" t="str">
        <f t="shared" si="9"/>
        <v>КурьерСервисЭкспресс</v>
      </c>
      <c r="E178" s="25" t="str">
        <f t="shared" si="10"/>
        <v>КурьерСервисЭкспресс</v>
      </c>
      <c r="F178" s="46" t="str">
        <f t="shared" si="11"/>
        <v>КурьерСервисЭкспресс</v>
      </c>
      <c r="G178" s="27">
        <f t="shared" si="12"/>
        <v>223.20000000000002</v>
      </c>
      <c r="H178" s="25">
        <f t="shared" si="13"/>
        <v>232</v>
      </c>
      <c r="I178" s="25">
        <f t="shared" si="14"/>
        <v>223.20000000000002</v>
      </c>
      <c r="J178" s="26">
        <f t="shared" si="15"/>
        <v>232</v>
      </c>
      <c r="K178" s="27">
        <v>416</v>
      </c>
      <c r="L178" s="65" t="s">
        <v>43</v>
      </c>
      <c r="M178" s="25">
        <v>448</v>
      </c>
      <c r="N178" s="65" t="s">
        <v>44</v>
      </c>
      <c r="O178" s="25">
        <v>416</v>
      </c>
      <c r="P178" s="65" t="s">
        <v>43</v>
      </c>
      <c r="Q178" s="26">
        <v>416</v>
      </c>
      <c r="R178" s="27">
        <v>223.20000000000002</v>
      </c>
      <c r="S178" s="25">
        <v>232</v>
      </c>
      <c r="T178" s="25">
        <v>223.20000000000002</v>
      </c>
      <c r="U178" s="26">
        <v>232</v>
      </c>
      <c r="V178" s="27">
        <v>298.60000000000002</v>
      </c>
      <c r="W178" s="25">
        <v>307.77999999999997</v>
      </c>
      <c r="X178" s="25">
        <v>298.60000000000002</v>
      </c>
      <c r="Y178" s="26">
        <v>307.77999999999997</v>
      </c>
      <c r="Z178" s="27">
        <v>300</v>
      </c>
      <c r="AA178" s="25">
        <v>350</v>
      </c>
      <c r="AB178" s="25">
        <v>300</v>
      </c>
      <c r="AC178" s="26">
        <v>350</v>
      </c>
      <c r="AD178" s="70">
        <v>0.1</v>
      </c>
      <c r="AE178" s="71">
        <v>0.05</v>
      </c>
    </row>
    <row r="179" spans="1:31" s="16" customFormat="1" ht="42" customHeight="1" x14ac:dyDescent="0.25">
      <c r="A179" s="218"/>
      <c r="B179" s="28" t="s">
        <v>46</v>
      </c>
      <c r="C179" s="27" t="str">
        <f t="shared" si="8"/>
        <v>КурьерСервисЭкспресс</v>
      </c>
      <c r="D179" s="46" t="str">
        <f t="shared" si="9"/>
        <v>КурьерСервисЭкспресс</v>
      </c>
      <c r="E179" s="25" t="str">
        <f t="shared" si="10"/>
        <v>КурьерСервисЭкспресс</v>
      </c>
      <c r="F179" s="46" t="str">
        <f t="shared" si="11"/>
        <v>КурьерСервисЭкспресс</v>
      </c>
      <c r="G179" s="27">
        <f t="shared" si="12"/>
        <v>279</v>
      </c>
      <c r="H179" s="25">
        <f t="shared" si="13"/>
        <v>252</v>
      </c>
      <c r="I179" s="25">
        <f t="shared" si="14"/>
        <v>279</v>
      </c>
      <c r="J179" s="26">
        <f t="shared" si="15"/>
        <v>252</v>
      </c>
      <c r="K179" s="27">
        <v>432</v>
      </c>
      <c r="L179" s="65" t="s">
        <v>43</v>
      </c>
      <c r="M179" s="25">
        <v>464</v>
      </c>
      <c r="N179" s="65" t="s">
        <v>44</v>
      </c>
      <c r="O179" s="25">
        <v>432</v>
      </c>
      <c r="P179" s="65" t="s">
        <v>43</v>
      </c>
      <c r="Q179" s="26">
        <v>432</v>
      </c>
      <c r="R179" s="27">
        <v>279</v>
      </c>
      <c r="S179" s="25">
        <v>252</v>
      </c>
      <c r="T179" s="25">
        <v>279</v>
      </c>
      <c r="U179" s="26">
        <v>252</v>
      </c>
      <c r="V179" s="27">
        <v>328.27</v>
      </c>
      <c r="W179" s="25">
        <v>338.41</v>
      </c>
      <c r="X179" s="25">
        <v>328.27</v>
      </c>
      <c r="Y179" s="26">
        <v>338.41</v>
      </c>
      <c r="Z179" s="27">
        <v>300</v>
      </c>
      <c r="AA179" s="25">
        <v>350</v>
      </c>
      <c r="AB179" s="25">
        <v>300</v>
      </c>
      <c r="AC179" s="26">
        <v>350</v>
      </c>
      <c r="AD179" s="72">
        <v>0.1</v>
      </c>
      <c r="AE179" s="73">
        <v>0.05</v>
      </c>
    </row>
    <row r="180" spans="1:31" s="16" customFormat="1" ht="42" customHeight="1" x14ac:dyDescent="0.25">
      <c r="A180" s="218"/>
      <c r="B180" s="28" t="s">
        <v>47</v>
      </c>
      <c r="C180" s="27" t="str">
        <f t="shared" si="8"/>
        <v>КурьерСервисЭкспресс</v>
      </c>
      <c r="D180" s="46" t="str">
        <f t="shared" si="9"/>
        <v>КурьерСервисЭкспресс</v>
      </c>
      <c r="E180" s="25" t="str">
        <f t="shared" si="10"/>
        <v>КурьерСервисЭкспресс</v>
      </c>
      <c r="F180" s="46" t="str">
        <f t="shared" si="11"/>
        <v>КурьерСервисЭкспресс</v>
      </c>
      <c r="G180" s="27">
        <f t="shared" si="12"/>
        <v>306.90000000000003</v>
      </c>
      <c r="H180" s="25">
        <f t="shared" si="13"/>
        <v>280</v>
      </c>
      <c r="I180" s="25">
        <f t="shared" si="14"/>
        <v>306.90000000000003</v>
      </c>
      <c r="J180" s="26">
        <f t="shared" si="15"/>
        <v>280</v>
      </c>
      <c r="K180" s="27">
        <v>439</v>
      </c>
      <c r="L180" s="65" t="s">
        <v>43</v>
      </c>
      <c r="M180" s="25">
        <v>471</v>
      </c>
      <c r="N180" s="65" t="s">
        <v>44</v>
      </c>
      <c r="O180" s="25">
        <v>439</v>
      </c>
      <c r="P180" s="65" t="s">
        <v>43</v>
      </c>
      <c r="Q180" s="26">
        <v>439</v>
      </c>
      <c r="R180" s="27">
        <v>306.90000000000003</v>
      </c>
      <c r="S180" s="25">
        <v>280</v>
      </c>
      <c r="T180" s="25">
        <v>306.90000000000003</v>
      </c>
      <c r="U180" s="26">
        <v>280</v>
      </c>
      <c r="V180" s="27">
        <v>431.02</v>
      </c>
      <c r="W180" s="25">
        <v>444.35</v>
      </c>
      <c r="X180" s="25">
        <v>431.02</v>
      </c>
      <c r="Y180" s="26">
        <v>444.35</v>
      </c>
      <c r="Z180" s="27">
        <v>360</v>
      </c>
      <c r="AA180" s="25">
        <v>400</v>
      </c>
      <c r="AB180" s="25">
        <v>360</v>
      </c>
      <c r="AC180" s="26">
        <v>400</v>
      </c>
      <c r="AD180" s="72">
        <v>0.1</v>
      </c>
      <c r="AE180" s="73">
        <v>0.1</v>
      </c>
    </row>
    <row r="181" spans="1:31" s="16" customFormat="1" ht="42" customHeight="1" x14ac:dyDescent="0.25">
      <c r="A181" s="218"/>
      <c r="B181" s="28" t="s">
        <v>48</v>
      </c>
      <c r="C181" s="27" t="str">
        <f t="shared" si="8"/>
        <v>КурьерСервисЭкспресс</v>
      </c>
      <c r="D181" s="46" t="str">
        <f t="shared" si="9"/>
        <v>КурьерСервисЭкспресс</v>
      </c>
      <c r="E181" s="25" t="str">
        <f t="shared" si="10"/>
        <v>КурьерСервисЭкспресс</v>
      </c>
      <c r="F181" s="46" t="str">
        <f t="shared" si="11"/>
        <v>КурьерСервисЭкспресс</v>
      </c>
      <c r="G181" s="27">
        <f t="shared" si="12"/>
        <v>362.7</v>
      </c>
      <c r="H181" s="25">
        <f t="shared" si="13"/>
        <v>336</v>
      </c>
      <c r="I181" s="25">
        <f t="shared" si="14"/>
        <v>362.7</v>
      </c>
      <c r="J181" s="26">
        <f t="shared" si="15"/>
        <v>336</v>
      </c>
      <c r="K181" s="27">
        <v>533</v>
      </c>
      <c r="L181" s="65" t="s">
        <v>43</v>
      </c>
      <c r="M181" s="25">
        <v>574</v>
      </c>
      <c r="N181" s="65" t="s">
        <v>44</v>
      </c>
      <c r="O181" s="25">
        <v>533</v>
      </c>
      <c r="P181" s="65" t="s">
        <v>43</v>
      </c>
      <c r="Q181" s="26">
        <v>533</v>
      </c>
      <c r="R181" s="27">
        <v>362.7</v>
      </c>
      <c r="S181" s="25">
        <v>336</v>
      </c>
      <c r="T181" s="25">
        <v>362.7</v>
      </c>
      <c r="U181" s="26">
        <v>336</v>
      </c>
      <c r="V181" s="27">
        <v>506.05</v>
      </c>
      <c r="W181" s="25">
        <v>521.66999999999996</v>
      </c>
      <c r="X181" s="25">
        <v>506.05</v>
      </c>
      <c r="Y181" s="26">
        <v>521.66999999999996</v>
      </c>
      <c r="Z181" s="27">
        <v>380</v>
      </c>
      <c r="AA181" s="25">
        <v>450</v>
      </c>
      <c r="AB181" s="25">
        <v>380</v>
      </c>
      <c r="AC181" s="26">
        <v>450</v>
      </c>
      <c r="AD181" s="72">
        <v>0.1</v>
      </c>
      <c r="AE181" s="73">
        <v>0.2</v>
      </c>
    </row>
    <row r="182" spans="1:31" s="16" customFormat="1" ht="42" customHeight="1" x14ac:dyDescent="0.25">
      <c r="A182" s="218"/>
      <c r="B182" s="28" t="s">
        <v>49</v>
      </c>
      <c r="C182" s="27" t="str">
        <f t="shared" si="8"/>
        <v>КурьерСервисЭкспресс</v>
      </c>
      <c r="D182" s="46" t="str">
        <f t="shared" si="9"/>
        <v>КурьерСервисЭкспресс</v>
      </c>
      <c r="E182" s="25" t="str">
        <f t="shared" si="10"/>
        <v>КурьерСервисЭкспресс</v>
      </c>
      <c r="F182" s="46" t="str">
        <f t="shared" si="11"/>
        <v>КурьерСервисЭкспресс</v>
      </c>
      <c r="G182" s="27">
        <f t="shared" si="12"/>
        <v>459.90000000000003</v>
      </c>
      <c r="H182" s="25">
        <f t="shared" si="13"/>
        <v>433.6</v>
      </c>
      <c r="I182" s="25">
        <f t="shared" si="14"/>
        <v>459.90000000000003</v>
      </c>
      <c r="J182" s="26">
        <f t="shared" si="15"/>
        <v>433.6</v>
      </c>
      <c r="K182" s="27">
        <v>533</v>
      </c>
      <c r="L182" s="65" t="s">
        <v>43</v>
      </c>
      <c r="M182" s="25">
        <v>574</v>
      </c>
      <c r="N182" s="65" t="s">
        <v>44</v>
      </c>
      <c r="O182" s="25">
        <v>533</v>
      </c>
      <c r="P182" s="65" t="s">
        <v>43</v>
      </c>
      <c r="Q182" s="26">
        <v>533</v>
      </c>
      <c r="R182" s="27">
        <v>459.90000000000003</v>
      </c>
      <c r="S182" s="25">
        <v>433.6</v>
      </c>
      <c r="T182" s="25">
        <v>459.90000000000003</v>
      </c>
      <c r="U182" s="26">
        <v>433.6</v>
      </c>
      <c r="V182" s="27">
        <v>664.35</v>
      </c>
      <c r="W182" s="25">
        <v>684.87</v>
      </c>
      <c r="X182" s="25">
        <v>664.35</v>
      </c>
      <c r="Y182" s="26">
        <v>684.87</v>
      </c>
      <c r="Z182" s="27">
        <v>480</v>
      </c>
      <c r="AA182" s="25">
        <v>575</v>
      </c>
      <c r="AB182" s="25">
        <v>480</v>
      </c>
      <c r="AC182" s="26">
        <v>575</v>
      </c>
      <c r="AD182" s="72">
        <v>0.1</v>
      </c>
      <c r="AE182" s="73">
        <v>0.2</v>
      </c>
    </row>
    <row r="183" spans="1:31" s="16" customFormat="1" ht="42" customHeight="1" x14ac:dyDescent="0.25">
      <c r="A183" s="218"/>
      <c r="B183" s="28" t="s">
        <v>50</v>
      </c>
      <c r="C183" s="27" t="str">
        <f t="shared" si="8"/>
        <v>ЗЕСТ Экспресс</v>
      </c>
      <c r="D183" s="46" t="str">
        <f t="shared" si="9"/>
        <v>КурьерСервисЭкспресс</v>
      </c>
      <c r="E183" s="25" t="str">
        <f t="shared" si="10"/>
        <v>ЗЕСТ Экспресс</v>
      </c>
      <c r="F183" s="46" t="str">
        <f t="shared" si="11"/>
        <v>ЗЕСТ Экспресс</v>
      </c>
      <c r="G183" s="27">
        <f t="shared" si="12"/>
        <v>554</v>
      </c>
      <c r="H183" s="25">
        <f t="shared" si="13"/>
        <v>573.6</v>
      </c>
      <c r="I183" s="25">
        <f t="shared" si="14"/>
        <v>554</v>
      </c>
      <c r="J183" s="26">
        <f t="shared" si="15"/>
        <v>554</v>
      </c>
      <c r="K183" s="27">
        <v>554</v>
      </c>
      <c r="L183" s="65" t="s">
        <v>43</v>
      </c>
      <c r="M183" s="25">
        <v>595</v>
      </c>
      <c r="N183" s="65" t="s">
        <v>44</v>
      </c>
      <c r="O183" s="25">
        <v>554</v>
      </c>
      <c r="P183" s="65" t="s">
        <v>43</v>
      </c>
      <c r="Q183" s="26">
        <v>554</v>
      </c>
      <c r="R183" s="27">
        <v>600.30000000000007</v>
      </c>
      <c r="S183" s="25">
        <v>573.6</v>
      </c>
      <c r="T183" s="25">
        <v>600.30000000000007</v>
      </c>
      <c r="U183" s="26">
        <v>573.6</v>
      </c>
      <c r="V183" s="27">
        <v>822.65</v>
      </c>
      <c r="W183" s="25">
        <v>848.07</v>
      </c>
      <c r="X183" s="25">
        <v>822.65</v>
      </c>
      <c r="Y183" s="26">
        <v>848.07</v>
      </c>
      <c r="Z183" s="27">
        <v>580</v>
      </c>
      <c r="AA183" s="25">
        <v>700</v>
      </c>
      <c r="AB183" s="25">
        <v>580</v>
      </c>
      <c r="AC183" s="26">
        <v>700</v>
      </c>
      <c r="AD183" s="72">
        <v>0.1</v>
      </c>
      <c r="AE183" s="73">
        <v>0.15</v>
      </c>
    </row>
    <row r="184" spans="1:31" s="16" customFormat="1" ht="42" customHeight="1" x14ac:dyDescent="0.25">
      <c r="A184" s="218"/>
      <c r="B184" s="28" t="s">
        <v>51</v>
      </c>
      <c r="C184" s="27" t="str">
        <f t="shared" si="8"/>
        <v>ЗЕСТ Экспресс</v>
      </c>
      <c r="D184" s="46" t="str">
        <f t="shared" si="9"/>
        <v>ЗЕСТ Экспресс</v>
      </c>
      <c r="E184" s="25" t="str">
        <f t="shared" si="10"/>
        <v>ЗЕСТ Экспресс</v>
      </c>
      <c r="F184" s="46" t="str">
        <f t="shared" si="11"/>
        <v>ЗЕСТ Экспресс</v>
      </c>
      <c r="G184" s="27">
        <f t="shared" si="12"/>
        <v>554</v>
      </c>
      <c r="H184" s="25">
        <f t="shared" si="13"/>
        <v>595</v>
      </c>
      <c r="I184" s="25">
        <f t="shared" si="14"/>
        <v>554</v>
      </c>
      <c r="J184" s="26">
        <f t="shared" si="15"/>
        <v>554</v>
      </c>
      <c r="K184" s="27">
        <v>554</v>
      </c>
      <c r="L184" s="65" t="s">
        <v>43</v>
      </c>
      <c r="M184" s="25">
        <v>595</v>
      </c>
      <c r="N184" s="65" t="s">
        <v>44</v>
      </c>
      <c r="O184" s="25">
        <v>554</v>
      </c>
      <c r="P184" s="65" t="s">
        <v>43</v>
      </c>
      <c r="Q184" s="26">
        <v>554</v>
      </c>
      <c r="R184" s="27">
        <v>738.9</v>
      </c>
      <c r="S184" s="25">
        <v>713.6</v>
      </c>
      <c r="T184" s="25">
        <v>738.9</v>
      </c>
      <c r="U184" s="26">
        <v>713.6</v>
      </c>
      <c r="V184" s="27">
        <v>980.9</v>
      </c>
      <c r="W184" s="25">
        <v>1011.21</v>
      </c>
      <c r="X184" s="25">
        <v>980.9</v>
      </c>
      <c r="Y184" s="26">
        <v>1011.21</v>
      </c>
      <c r="Z184" s="27">
        <v>680</v>
      </c>
      <c r="AA184" s="25">
        <v>825</v>
      </c>
      <c r="AB184" s="25">
        <v>680</v>
      </c>
      <c r="AC184" s="26">
        <v>825</v>
      </c>
      <c r="AD184" s="72">
        <v>0.1</v>
      </c>
      <c r="AE184" s="73">
        <v>0.1</v>
      </c>
    </row>
    <row r="185" spans="1:31" s="16" customFormat="1" ht="42" customHeight="1" x14ac:dyDescent="0.25">
      <c r="A185" s="218"/>
      <c r="B185" s="28" t="s">
        <v>52</v>
      </c>
      <c r="C185" s="27" t="str">
        <f t="shared" si="8"/>
        <v>ЗЕСТ Экспресс</v>
      </c>
      <c r="D185" s="46" t="str">
        <f t="shared" si="9"/>
        <v>ЗЕСТ Экспресс</v>
      </c>
      <c r="E185" s="25" t="str">
        <f t="shared" si="10"/>
        <v>ЗЕСТ Экспресс</v>
      </c>
      <c r="F185" s="46" t="str">
        <f t="shared" si="11"/>
        <v>ЗЕСТ Экспресс</v>
      </c>
      <c r="G185" s="27">
        <f t="shared" si="12"/>
        <v>554</v>
      </c>
      <c r="H185" s="25">
        <f t="shared" si="13"/>
        <v>595</v>
      </c>
      <c r="I185" s="25">
        <f t="shared" si="14"/>
        <v>554</v>
      </c>
      <c r="J185" s="26">
        <f t="shared" si="15"/>
        <v>554</v>
      </c>
      <c r="K185" s="27">
        <v>554</v>
      </c>
      <c r="L185" s="65" t="s">
        <v>43</v>
      </c>
      <c r="M185" s="25">
        <v>595</v>
      </c>
      <c r="N185" s="65" t="s">
        <v>44</v>
      </c>
      <c r="O185" s="25">
        <v>554</v>
      </c>
      <c r="P185" s="65" t="s">
        <v>43</v>
      </c>
      <c r="Q185" s="26">
        <v>554</v>
      </c>
      <c r="R185" s="27">
        <v>878.4</v>
      </c>
      <c r="S185" s="25">
        <v>853.6</v>
      </c>
      <c r="T185" s="25">
        <v>878.4</v>
      </c>
      <c r="U185" s="26">
        <v>853.6</v>
      </c>
      <c r="V185" s="27">
        <v>1085.7</v>
      </c>
      <c r="W185" s="25">
        <v>1119.21</v>
      </c>
      <c r="X185" s="25">
        <v>1085.7</v>
      </c>
      <c r="Y185" s="26">
        <v>1119.21</v>
      </c>
      <c r="Z185" s="27">
        <v>780</v>
      </c>
      <c r="AA185" s="25">
        <v>950</v>
      </c>
      <c r="AB185" s="25">
        <v>780</v>
      </c>
      <c r="AC185" s="26">
        <v>950</v>
      </c>
      <c r="AD185" s="72">
        <v>0.1</v>
      </c>
      <c r="AE185" s="73">
        <v>0.05</v>
      </c>
    </row>
    <row r="186" spans="1:31" s="16" customFormat="1" ht="42" customHeight="1" x14ac:dyDescent="0.25">
      <c r="A186" s="218"/>
      <c r="B186" s="28" t="s">
        <v>53</v>
      </c>
      <c r="C186" s="27" t="str">
        <f t="shared" si="8"/>
        <v>ЗЕСТ Экспресс</v>
      </c>
      <c r="D186" s="46" t="str">
        <f t="shared" si="9"/>
        <v>ЗЕСТ Экспресс</v>
      </c>
      <c r="E186" s="25" t="str">
        <f t="shared" si="10"/>
        <v>ЗЕСТ Экспресс</v>
      </c>
      <c r="F186" s="46" t="str">
        <f t="shared" si="11"/>
        <v>ЗЕСТ Экспресс</v>
      </c>
      <c r="G186" s="27">
        <f t="shared" si="12"/>
        <v>720</v>
      </c>
      <c r="H186" s="25">
        <f t="shared" si="13"/>
        <v>780</v>
      </c>
      <c r="I186" s="25">
        <f t="shared" si="14"/>
        <v>720</v>
      </c>
      <c r="J186" s="26">
        <f t="shared" si="15"/>
        <v>720</v>
      </c>
      <c r="K186" s="27">
        <v>720</v>
      </c>
      <c r="L186" s="65" t="s">
        <v>43</v>
      </c>
      <c r="M186" s="25">
        <v>780</v>
      </c>
      <c r="N186" s="65" t="s">
        <v>44</v>
      </c>
      <c r="O186" s="25">
        <v>720</v>
      </c>
      <c r="P186" s="65" t="s">
        <v>43</v>
      </c>
      <c r="Q186" s="26">
        <v>720</v>
      </c>
      <c r="R186" s="27">
        <v>1017.9</v>
      </c>
      <c r="S186" s="25">
        <v>993.6</v>
      </c>
      <c r="T186" s="25">
        <v>1017.9</v>
      </c>
      <c r="U186" s="26">
        <v>993.6</v>
      </c>
      <c r="V186" s="27">
        <v>1190.4000000000001</v>
      </c>
      <c r="W186" s="25">
        <v>1227.21</v>
      </c>
      <c r="X186" s="25">
        <v>1190.4000000000001</v>
      </c>
      <c r="Y186" s="26">
        <v>1227.21</v>
      </c>
      <c r="Z186" s="27">
        <v>880</v>
      </c>
      <c r="AA186" s="25">
        <v>1075</v>
      </c>
      <c r="AB186" s="25">
        <v>880</v>
      </c>
      <c r="AC186" s="26">
        <v>1075</v>
      </c>
      <c r="AD186" s="72">
        <v>0.1</v>
      </c>
      <c r="AE186" s="73">
        <v>0.05</v>
      </c>
    </row>
    <row r="187" spans="1:31" s="16" customFormat="1" ht="42" customHeight="1" thickBot="1" x14ac:dyDescent="0.3">
      <c r="A187" s="218"/>
      <c r="B187" s="28" t="s">
        <v>54</v>
      </c>
      <c r="C187" s="27" t="str">
        <f t="shared" si="8"/>
        <v>ФДМ</v>
      </c>
      <c r="D187" s="46" t="str">
        <f t="shared" si="9"/>
        <v>ФГУП ГЦСС</v>
      </c>
      <c r="E187" s="25" t="str">
        <f t="shared" si="10"/>
        <v>ФДМ</v>
      </c>
      <c r="F187" s="46" t="str">
        <f t="shared" si="11"/>
        <v>ФГУП ГЦСС</v>
      </c>
      <c r="G187" s="27">
        <f t="shared" si="12"/>
        <v>20</v>
      </c>
      <c r="H187" s="25">
        <f t="shared" si="13"/>
        <v>21.6</v>
      </c>
      <c r="I187" s="25">
        <f t="shared" si="14"/>
        <v>20</v>
      </c>
      <c r="J187" s="26">
        <f t="shared" si="15"/>
        <v>21.6</v>
      </c>
      <c r="K187" s="27">
        <v>30</v>
      </c>
      <c r="L187" s="65" t="s">
        <v>43</v>
      </c>
      <c r="M187" s="25">
        <v>32</v>
      </c>
      <c r="N187" s="65" t="s">
        <v>44</v>
      </c>
      <c r="O187" s="25">
        <v>30</v>
      </c>
      <c r="P187" s="65" t="s">
        <v>43</v>
      </c>
      <c r="Q187" s="26">
        <v>30</v>
      </c>
      <c r="R187" s="27">
        <v>27.900000000000002</v>
      </c>
      <c r="S187" s="25">
        <v>28</v>
      </c>
      <c r="T187" s="25">
        <v>27.900000000000002</v>
      </c>
      <c r="U187" s="26">
        <v>28</v>
      </c>
      <c r="V187" s="27">
        <v>20.95</v>
      </c>
      <c r="W187" s="25">
        <v>21.6</v>
      </c>
      <c r="X187" s="25">
        <v>20.95</v>
      </c>
      <c r="Y187" s="26">
        <v>21.6</v>
      </c>
      <c r="Z187" s="27">
        <v>20</v>
      </c>
      <c r="AA187" s="25">
        <v>25</v>
      </c>
      <c r="AB187" s="25">
        <v>20</v>
      </c>
      <c r="AC187" s="26">
        <v>25</v>
      </c>
      <c r="AD187" s="72">
        <v>0.1</v>
      </c>
      <c r="AE187" s="73">
        <v>0.05</v>
      </c>
    </row>
    <row r="188" spans="1:31" s="35" customFormat="1" ht="42" hidden="1" customHeight="1" x14ac:dyDescent="0.25">
      <c r="A188" s="36"/>
      <c r="B188" s="30"/>
      <c r="C188" s="27" t="e">
        <f t="shared" si="8"/>
        <v>#REF!</v>
      </c>
      <c r="D188" s="46" t="e">
        <f t="shared" si="9"/>
        <v>#REF!</v>
      </c>
      <c r="E188" s="25" t="e">
        <f t="shared" si="10"/>
        <v>#REF!</v>
      </c>
      <c r="F188" s="46" t="e">
        <f t="shared" si="11"/>
        <v>#REF!</v>
      </c>
      <c r="G188" s="27" t="e">
        <f t="shared" si="12"/>
        <v>#REF!</v>
      </c>
      <c r="H188" s="25" t="e">
        <f t="shared" si="13"/>
        <v>#REF!</v>
      </c>
      <c r="I188" s="25" t="e">
        <f t="shared" si="14"/>
        <v>#REF!</v>
      </c>
      <c r="J188" s="26" t="e">
        <f t="shared" si="15"/>
        <v>#REF!</v>
      </c>
      <c r="K188" s="31" t="e">
        <f>SUMPRODUCT(#REF!,K178:K187)</f>
        <v>#REF!</v>
      </c>
      <c r="L188" s="66"/>
      <c r="M188" s="32" t="e">
        <f>SUMPRODUCT(#REF!,M178:M187)</f>
        <v>#REF!</v>
      </c>
      <c r="N188" s="66"/>
      <c r="O188" s="33" t="e">
        <f>SUMPRODUCT(#REF!,O178:O187)</f>
        <v>#REF!</v>
      </c>
      <c r="P188" s="66"/>
      <c r="Q188" s="34" t="e">
        <f>SUMPRODUCT(#REF!,Q178:Q187)</f>
        <v>#REF!</v>
      </c>
      <c r="R188" s="31" t="e">
        <f>SUMPRODUCT(#REF!,R178:R187)</f>
        <v>#REF!</v>
      </c>
      <c r="S188" s="32" t="e">
        <f>SUMPRODUCT(#REF!,S178:S187)</f>
        <v>#REF!</v>
      </c>
      <c r="T188" s="33" t="e">
        <f>SUMPRODUCT(#REF!,T178:T187)</f>
        <v>#REF!</v>
      </c>
      <c r="U188" s="34" t="e">
        <f>SUMPRODUCT(#REF!,U178:U187)</f>
        <v>#REF!</v>
      </c>
      <c r="V188" s="31" t="e">
        <f>SUMPRODUCT(#REF!,V178:V187)</f>
        <v>#REF!</v>
      </c>
      <c r="W188" s="32" t="e">
        <f>SUMPRODUCT(#REF!,W178:W187)</f>
        <v>#REF!</v>
      </c>
      <c r="X188" s="33" t="e">
        <f>SUMPRODUCT(#REF!,X178:X187)</f>
        <v>#REF!</v>
      </c>
      <c r="Y188" s="34" t="e">
        <f>SUMPRODUCT(#REF!,Y178:Y187)</f>
        <v>#REF!</v>
      </c>
      <c r="Z188" s="31" t="e">
        <f>SUMPRODUCT(#REF!,Z178:Z187)</f>
        <v>#REF!</v>
      </c>
      <c r="AA188" s="32" t="e">
        <f>SUMPRODUCT(#REF!,AA178:AA187)</f>
        <v>#REF!</v>
      </c>
      <c r="AB188" s="33" t="e">
        <f>SUMPRODUCT(#REF!,AB178:AB187)</f>
        <v>#REF!</v>
      </c>
      <c r="AC188" s="34" t="e">
        <f>SUMPRODUCT(#REF!,AC178:AC187)</f>
        <v>#REF!</v>
      </c>
      <c r="AD188" s="74">
        <f>SUM(AD178:AD187)</f>
        <v>0.99999999999999989</v>
      </c>
      <c r="AE188" s="75">
        <f>SUM(AE178:AE187)</f>
        <v>1.0000000000000002</v>
      </c>
    </row>
    <row r="189" spans="1:31" s="16" customFormat="1" ht="42" customHeight="1" x14ac:dyDescent="0.25">
      <c r="A189" s="218" t="s">
        <v>25</v>
      </c>
      <c r="B189" s="28" t="s">
        <v>42</v>
      </c>
      <c r="C189" s="27" t="str">
        <f t="shared" si="8"/>
        <v>КурьерСервисЭкспресс</v>
      </c>
      <c r="D189" s="46" t="str">
        <f t="shared" si="9"/>
        <v>КурьерСервисЭкспресс</v>
      </c>
      <c r="E189" s="25" t="str">
        <f t="shared" si="10"/>
        <v>КурьерСервисЭкспресс</v>
      </c>
      <c r="F189" s="46" t="str">
        <f t="shared" si="11"/>
        <v>КурьерСервисЭкспресс</v>
      </c>
      <c r="G189" s="27">
        <f t="shared" si="12"/>
        <v>223.20000000000002</v>
      </c>
      <c r="H189" s="25">
        <f t="shared" si="13"/>
        <v>232</v>
      </c>
      <c r="I189" s="25">
        <f t="shared" si="14"/>
        <v>223.20000000000002</v>
      </c>
      <c r="J189" s="26">
        <f t="shared" si="15"/>
        <v>232</v>
      </c>
      <c r="K189" s="27">
        <v>416</v>
      </c>
      <c r="L189" s="65" t="s">
        <v>43</v>
      </c>
      <c r="M189" s="25">
        <v>448</v>
      </c>
      <c r="N189" s="65" t="s">
        <v>44</v>
      </c>
      <c r="O189" s="25">
        <v>416</v>
      </c>
      <c r="P189" s="65" t="s">
        <v>43</v>
      </c>
      <c r="Q189" s="26">
        <v>416</v>
      </c>
      <c r="R189" s="27">
        <v>223.20000000000002</v>
      </c>
      <c r="S189" s="25">
        <v>232</v>
      </c>
      <c r="T189" s="25">
        <v>223.20000000000002</v>
      </c>
      <c r="U189" s="26">
        <v>232</v>
      </c>
      <c r="V189" s="27">
        <v>298.60000000000002</v>
      </c>
      <c r="W189" s="25">
        <v>307.77999999999997</v>
      </c>
      <c r="X189" s="25">
        <v>298.60000000000002</v>
      </c>
      <c r="Y189" s="26">
        <v>307.77999999999997</v>
      </c>
      <c r="Z189" s="27">
        <v>300</v>
      </c>
      <c r="AA189" s="25">
        <v>350</v>
      </c>
      <c r="AB189" s="25">
        <v>300</v>
      </c>
      <c r="AC189" s="26">
        <v>350</v>
      </c>
      <c r="AD189" s="70">
        <v>0.1</v>
      </c>
      <c r="AE189" s="71">
        <v>0.05</v>
      </c>
    </row>
    <row r="190" spans="1:31" s="16" customFormat="1" ht="42" customHeight="1" x14ac:dyDescent="0.25">
      <c r="A190" s="218"/>
      <c r="B190" s="28" t="s">
        <v>46</v>
      </c>
      <c r="C190" s="27" t="str">
        <f t="shared" si="8"/>
        <v>КурьерСервисЭкспресс</v>
      </c>
      <c r="D190" s="46" t="str">
        <f t="shared" si="9"/>
        <v>КурьерСервисЭкспресс</v>
      </c>
      <c r="E190" s="25" t="str">
        <f t="shared" si="10"/>
        <v>КурьерСервисЭкспресс</v>
      </c>
      <c r="F190" s="46" t="str">
        <f t="shared" si="11"/>
        <v>КурьерСервисЭкспресс</v>
      </c>
      <c r="G190" s="27">
        <f t="shared" si="12"/>
        <v>279</v>
      </c>
      <c r="H190" s="25">
        <f t="shared" si="13"/>
        <v>252</v>
      </c>
      <c r="I190" s="25">
        <f t="shared" si="14"/>
        <v>279</v>
      </c>
      <c r="J190" s="26">
        <f t="shared" si="15"/>
        <v>252</v>
      </c>
      <c r="K190" s="27">
        <v>432</v>
      </c>
      <c r="L190" s="65" t="s">
        <v>43</v>
      </c>
      <c r="M190" s="25">
        <v>464</v>
      </c>
      <c r="N190" s="65" t="s">
        <v>44</v>
      </c>
      <c r="O190" s="25">
        <v>432</v>
      </c>
      <c r="P190" s="65" t="s">
        <v>43</v>
      </c>
      <c r="Q190" s="26">
        <v>432</v>
      </c>
      <c r="R190" s="27">
        <v>279</v>
      </c>
      <c r="S190" s="25">
        <v>252</v>
      </c>
      <c r="T190" s="25">
        <v>279</v>
      </c>
      <c r="U190" s="26">
        <v>252</v>
      </c>
      <c r="V190" s="27">
        <v>328.27</v>
      </c>
      <c r="W190" s="25">
        <v>338.41</v>
      </c>
      <c r="X190" s="25">
        <v>328.27</v>
      </c>
      <c r="Y190" s="26">
        <v>338.41</v>
      </c>
      <c r="Z190" s="27">
        <v>300</v>
      </c>
      <c r="AA190" s="25">
        <v>350</v>
      </c>
      <c r="AB190" s="25">
        <v>300</v>
      </c>
      <c r="AC190" s="26">
        <v>350</v>
      </c>
      <c r="AD190" s="72">
        <v>0.1</v>
      </c>
      <c r="AE190" s="73">
        <v>0.05</v>
      </c>
    </row>
    <row r="191" spans="1:31" s="16" customFormat="1" ht="42" customHeight="1" x14ac:dyDescent="0.25">
      <c r="A191" s="218"/>
      <c r="B191" s="28" t="s">
        <v>47</v>
      </c>
      <c r="C191" s="27" t="str">
        <f t="shared" si="8"/>
        <v>КурьерСервисЭкспресс</v>
      </c>
      <c r="D191" s="46" t="str">
        <f t="shared" si="9"/>
        <v>КурьерСервисЭкспресс</v>
      </c>
      <c r="E191" s="25" t="str">
        <f t="shared" si="10"/>
        <v>КурьерСервисЭкспресс</v>
      </c>
      <c r="F191" s="46" t="str">
        <f t="shared" si="11"/>
        <v>КурьерСервисЭкспресс</v>
      </c>
      <c r="G191" s="27">
        <f t="shared" si="12"/>
        <v>306.90000000000003</v>
      </c>
      <c r="H191" s="25">
        <f t="shared" si="13"/>
        <v>280</v>
      </c>
      <c r="I191" s="25">
        <f t="shared" si="14"/>
        <v>306.90000000000003</v>
      </c>
      <c r="J191" s="26">
        <f t="shared" si="15"/>
        <v>280</v>
      </c>
      <c r="K191" s="27">
        <v>439</v>
      </c>
      <c r="L191" s="65" t="s">
        <v>43</v>
      </c>
      <c r="M191" s="25">
        <v>471</v>
      </c>
      <c r="N191" s="65" t="s">
        <v>44</v>
      </c>
      <c r="O191" s="25">
        <v>439</v>
      </c>
      <c r="P191" s="65" t="s">
        <v>43</v>
      </c>
      <c r="Q191" s="26">
        <v>439</v>
      </c>
      <c r="R191" s="27">
        <v>306.90000000000003</v>
      </c>
      <c r="S191" s="25">
        <v>280</v>
      </c>
      <c r="T191" s="25">
        <v>306.90000000000003</v>
      </c>
      <c r="U191" s="26">
        <v>280</v>
      </c>
      <c r="V191" s="27">
        <v>431.02</v>
      </c>
      <c r="W191" s="25">
        <v>444.35</v>
      </c>
      <c r="X191" s="25">
        <v>431.02</v>
      </c>
      <c r="Y191" s="26">
        <v>444.35</v>
      </c>
      <c r="Z191" s="27">
        <v>360</v>
      </c>
      <c r="AA191" s="25">
        <v>400</v>
      </c>
      <c r="AB191" s="25">
        <v>360</v>
      </c>
      <c r="AC191" s="26">
        <v>400</v>
      </c>
      <c r="AD191" s="72">
        <v>0.1</v>
      </c>
      <c r="AE191" s="73">
        <v>0.1</v>
      </c>
    </row>
    <row r="192" spans="1:31" s="16" customFormat="1" ht="42" customHeight="1" x14ac:dyDescent="0.25">
      <c r="A192" s="218"/>
      <c r="B192" s="28" t="s">
        <v>48</v>
      </c>
      <c r="C192" s="27" t="str">
        <f t="shared" si="8"/>
        <v>КурьерСервисЭкспресс</v>
      </c>
      <c r="D192" s="46" t="str">
        <f t="shared" si="9"/>
        <v>КурьерСервисЭкспресс</v>
      </c>
      <c r="E192" s="25" t="str">
        <f t="shared" si="10"/>
        <v>КурьерСервисЭкспресс</v>
      </c>
      <c r="F192" s="46" t="str">
        <f t="shared" si="11"/>
        <v>КурьерСервисЭкспресс</v>
      </c>
      <c r="G192" s="27">
        <f t="shared" si="12"/>
        <v>362.7</v>
      </c>
      <c r="H192" s="25">
        <f t="shared" si="13"/>
        <v>336</v>
      </c>
      <c r="I192" s="25">
        <f t="shared" si="14"/>
        <v>362.7</v>
      </c>
      <c r="J192" s="26">
        <f t="shared" si="15"/>
        <v>336</v>
      </c>
      <c r="K192" s="27">
        <v>533</v>
      </c>
      <c r="L192" s="65" t="s">
        <v>43</v>
      </c>
      <c r="M192" s="25">
        <v>574</v>
      </c>
      <c r="N192" s="65" t="s">
        <v>44</v>
      </c>
      <c r="O192" s="25">
        <v>533</v>
      </c>
      <c r="P192" s="65" t="s">
        <v>43</v>
      </c>
      <c r="Q192" s="26">
        <v>533</v>
      </c>
      <c r="R192" s="27">
        <v>362.7</v>
      </c>
      <c r="S192" s="25">
        <v>336</v>
      </c>
      <c r="T192" s="25">
        <v>362.7</v>
      </c>
      <c r="U192" s="26">
        <v>336</v>
      </c>
      <c r="V192" s="27">
        <v>506.05</v>
      </c>
      <c r="W192" s="25">
        <v>521.66999999999996</v>
      </c>
      <c r="X192" s="25">
        <v>506.05</v>
      </c>
      <c r="Y192" s="26">
        <v>521.66999999999996</v>
      </c>
      <c r="Z192" s="27">
        <v>380</v>
      </c>
      <c r="AA192" s="25">
        <v>450</v>
      </c>
      <c r="AB192" s="25">
        <v>380</v>
      </c>
      <c r="AC192" s="26">
        <v>450</v>
      </c>
      <c r="AD192" s="72">
        <v>0.1</v>
      </c>
      <c r="AE192" s="73">
        <v>0.2</v>
      </c>
    </row>
    <row r="193" spans="1:31" s="16" customFormat="1" ht="42" customHeight="1" x14ac:dyDescent="0.25">
      <c r="A193" s="218"/>
      <c r="B193" s="28" t="s">
        <v>49</v>
      </c>
      <c r="C193" s="27" t="str">
        <f t="shared" si="8"/>
        <v>КурьерСервисЭкспресс</v>
      </c>
      <c r="D193" s="46" t="str">
        <f t="shared" si="9"/>
        <v>КурьерСервисЭкспресс</v>
      </c>
      <c r="E193" s="25" t="str">
        <f t="shared" si="10"/>
        <v>КурьерСервисЭкспресс</v>
      </c>
      <c r="F193" s="46" t="str">
        <f t="shared" si="11"/>
        <v>КурьерСервисЭкспресс</v>
      </c>
      <c r="G193" s="27">
        <f t="shared" si="12"/>
        <v>459.90000000000003</v>
      </c>
      <c r="H193" s="25">
        <f t="shared" si="13"/>
        <v>433.6</v>
      </c>
      <c r="I193" s="25">
        <f t="shared" si="14"/>
        <v>459.90000000000003</v>
      </c>
      <c r="J193" s="26">
        <f t="shared" si="15"/>
        <v>433.6</v>
      </c>
      <c r="K193" s="27">
        <v>533</v>
      </c>
      <c r="L193" s="65" t="s">
        <v>43</v>
      </c>
      <c r="M193" s="25">
        <v>574</v>
      </c>
      <c r="N193" s="65" t="s">
        <v>44</v>
      </c>
      <c r="O193" s="25">
        <v>533</v>
      </c>
      <c r="P193" s="65" t="s">
        <v>43</v>
      </c>
      <c r="Q193" s="26">
        <v>533</v>
      </c>
      <c r="R193" s="27">
        <v>459.90000000000003</v>
      </c>
      <c r="S193" s="25">
        <v>433.6</v>
      </c>
      <c r="T193" s="25">
        <v>459.90000000000003</v>
      </c>
      <c r="U193" s="26">
        <v>433.6</v>
      </c>
      <c r="V193" s="27">
        <v>664.35</v>
      </c>
      <c r="W193" s="25">
        <v>684.87</v>
      </c>
      <c r="X193" s="25">
        <v>664.35</v>
      </c>
      <c r="Y193" s="26">
        <v>684.87</v>
      </c>
      <c r="Z193" s="27">
        <v>480</v>
      </c>
      <c r="AA193" s="25">
        <v>575</v>
      </c>
      <c r="AB193" s="25">
        <v>480</v>
      </c>
      <c r="AC193" s="26">
        <v>575</v>
      </c>
      <c r="AD193" s="72">
        <v>0.1</v>
      </c>
      <c r="AE193" s="73">
        <v>0.2</v>
      </c>
    </row>
    <row r="194" spans="1:31" s="16" customFormat="1" ht="42" customHeight="1" x14ac:dyDescent="0.25">
      <c r="A194" s="218"/>
      <c r="B194" s="28" t="s">
        <v>50</v>
      </c>
      <c r="C194" s="27" t="str">
        <f t="shared" si="8"/>
        <v>ЗЕСТ Экспресс</v>
      </c>
      <c r="D194" s="46" t="str">
        <f t="shared" si="9"/>
        <v>КурьерСервисЭкспресс</v>
      </c>
      <c r="E194" s="25" t="str">
        <f t="shared" si="10"/>
        <v>ЗЕСТ Экспресс</v>
      </c>
      <c r="F194" s="46" t="str">
        <f t="shared" si="11"/>
        <v>ЗЕСТ Экспресс</v>
      </c>
      <c r="G194" s="27">
        <f t="shared" si="12"/>
        <v>554</v>
      </c>
      <c r="H194" s="25">
        <f t="shared" si="13"/>
        <v>573.6</v>
      </c>
      <c r="I194" s="25">
        <f t="shared" si="14"/>
        <v>554</v>
      </c>
      <c r="J194" s="26">
        <f t="shared" si="15"/>
        <v>554</v>
      </c>
      <c r="K194" s="27">
        <v>554</v>
      </c>
      <c r="L194" s="65" t="s">
        <v>43</v>
      </c>
      <c r="M194" s="25">
        <v>595</v>
      </c>
      <c r="N194" s="65" t="s">
        <v>44</v>
      </c>
      <c r="O194" s="25">
        <v>554</v>
      </c>
      <c r="P194" s="65" t="s">
        <v>43</v>
      </c>
      <c r="Q194" s="26">
        <v>554</v>
      </c>
      <c r="R194" s="27">
        <v>600.30000000000007</v>
      </c>
      <c r="S194" s="25">
        <v>573.6</v>
      </c>
      <c r="T194" s="25">
        <v>600.30000000000007</v>
      </c>
      <c r="U194" s="26">
        <v>573.6</v>
      </c>
      <c r="V194" s="27">
        <v>822.65</v>
      </c>
      <c r="W194" s="25">
        <v>848.07</v>
      </c>
      <c r="X194" s="25">
        <v>822.65</v>
      </c>
      <c r="Y194" s="26">
        <v>848.07</v>
      </c>
      <c r="Z194" s="27">
        <v>580</v>
      </c>
      <c r="AA194" s="25">
        <v>700</v>
      </c>
      <c r="AB194" s="25">
        <v>580</v>
      </c>
      <c r="AC194" s="26">
        <v>700</v>
      </c>
      <c r="AD194" s="72">
        <v>0.1</v>
      </c>
      <c r="AE194" s="73">
        <v>0.15</v>
      </c>
    </row>
    <row r="195" spans="1:31" s="16" customFormat="1" ht="42" customHeight="1" x14ac:dyDescent="0.25">
      <c r="A195" s="218"/>
      <c r="B195" s="28" t="s">
        <v>51</v>
      </c>
      <c r="C195" s="27" t="str">
        <f t="shared" si="8"/>
        <v>ЗЕСТ Экспресс</v>
      </c>
      <c r="D195" s="46" t="str">
        <f t="shared" si="9"/>
        <v>ЗЕСТ Экспресс</v>
      </c>
      <c r="E195" s="25" t="str">
        <f t="shared" si="10"/>
        <v>ЗЕСТ Экспресс</v>
      </c>
      <c r="F195" s="46" t="str">
        <f t="shared" si="11"/>
        <v>ЗЕСТ Экспресс</v>
      </c>
      <c r="G195" s="27">
        <f t="shared" si="12"/>
        <v>554</v>
      </c>
      <c r="H195" s="25">
        <f t="shared" si="13"/>
        <v>595</v>
      </c>
      <c r="I195" s="25">
        <f t="shared" si="14"/>
        <v>554</v>
      </c>
      <c r="J195" s="26">
        <f t="shared" si="15"/>
        <v>554</v>
      </c>
      <c r="K195" s="27">
        <v>554</v>
      </c>
      <c r="L195" s="65" t="s">
        <v>43</v>
      </c>
      <c r="M195" s="25">
        <v>595</v>
      </c>
      <c r="N195" s="65" t="s">
        <v>44</v>
      </c>
      <c r="O195" s="25">
        <v>554</v>
      </c>
      <c r="P195" s="65" t="s">
        <v>43</v>
      </c>
      <c r="Q195" s="26">
        <v>554</v>
      </c>
      <c r="R195" s="27">
        <v>738.9</v>
      </c>
      <c r="S195" s="25">
        <v>713.6</v>
      </c>
      <c r="T195" s="25">
        <v>738.9</v>
      </c>
      <c r="U195" s="26">
        <v>713.6</v>
      </c>
      <c r="V195" s="27">
        <v>980.9</v>
      </c>
      <c r="W195" s="25">
        <v>1011.21</v>
      </c>
      <c r="X195" s="25">
        <v>980.9</v>
      </c>
      <c r="Y195" s="26">
        <v>1011.21</v>
      </c>
      <c r="Z195" s="27">
        <v>680</v>
      </c>
      <c r="AA195" s="25">
        <v>825</v>
      </c>
      <c r="AB195" s="25">
        <v>680</v>
      </c>
      <c r="AC195" s="26">
        <v>825</v>
      </c>
      <c r="AD195" s="72">
        <v>0.1</v>
      </c>
      <c r="AE195" s="73">
        <v>0.1</v>
      </c>
    </row>
    <row r="196" spans="1:31" s="16" customFormat="1" ht="42" customHeight="1" x14ac:dyDescent="0.25">
      <c r="A196" s="218"/>
      <c r="B196" s="28" t="s">
        <v>52</v>
      </c>
      <c r="C196" s="27" t="str">
        <f t="shared" si="8"/>
        <v>ЗЕСТ Экспресс</v>
      </c>
      <c r="D196" s="46" t="str">
        <f t="shared" si="9"/>
        <v>ЗЕСТ Экспресс</v>
      </c>
      <c r="E196" s="25" t="str">
        <f t="shared" si="10"/>
        <v>ЗЕСТ Экспресс</v>
      </c>
      <c r="F196" s="46" t="str">
        <f t="shared" si="11"/>
        <v>ЗЕСТ Экспресс</v>
      </c>
      <c r="G196" s="27">
        <f t="shared" si="12"/>
        <v>554</v>
      </c>
      <c r="H196" s="25">
        <f t="shared" si="13"/>
        <v>595</v>
      </c>
      <c r="I196" s="25">
        <f t="shared" si="14"/>
        <v>554</v>
      </c>
      <c r="J196" s="26">
        <f t="shared" si="15"/>
        <v>554</v>
      </c>
      <c r="K196" s="27">
        <v>554</v>
      </c>
      <c r="L196" s="65" t="s">
        <v>43</v>
      </c>
      <c r="M196" s="25">
        <v>595</v>
      </c>
      <c r="N196" s="65" t="s">
        <v>44</v>
      </c>
      <c r="O196" s="25">
        <v>554</v>
      </c>
      <c r="P196" s="65" t="s">
        <v>43</v>
      </c>
      <c r="Q196" s="26">
        <v>554</v>
      </c>
      <c r="R196" s="27">
        <v>878.4</v>
      </c>
      <c r="S196" s="25">
        <v>853.6</v>
      </c>
      <c r="T196" s="25">
        <v>878.4</v>
      </c>
      <c r="U196" s="26">
        <v>853.6</v>
      </c>
      <c r="V196" s="27">
        <v>1085.7</v>
      </c>
      <c r="W196" s="25">
        <v>1119.21</v>
      </c>
      <c r="X196" s="25">
        <v>1085.7</v>
      </c>
      <c r="Y196" s="26">
        <v>1119.21</v>
      </c>
      <c r="Z196" s="27">
        <v>780</v>
      </c>
      <c r="AA196" s="25">
        <v>950</v>
      </c>
      <c r="AB196" s="25">
        <v>780</v>
      </c>
      <c r="AC196" s="26">
        <v>950</v>
      </c>
      <c r="AD196" s="72">
        <v>0.1</v>
      </c>
      <c r="AE196" s="73">
        <v>0.05</v>
      </c>
    </row>
    <row r="197" spans="1:31" s="16" customFormat="1" ht="42" customHeight="1" x14ac:dyDescent="0.25">
      <c r="A197" s="218"/>
      <c r="B197" s="28" t="s">
        <v>53</v>
      </c>
      <c r="C197" s="27" t="str">
        <f t="shared" ref="C197:C260" si="16">IF(G197=K197,$K$64,IF(G197=R197,$R$64,IF(G197=V197,$V$64,IF(G197=Z197,$Z$64,0))))</f>
        <v>ЗЕСТ Экспресс</v>
      </c>
      <c r="D197" s="46" t="str">
        <f t="shared" ref="D197:D260" si="17">IF(H197=M197,$K$64,IF(H197=S197,$R$64,IF(H197=W197,$V$64,IF(H197=AA197,$Z$64,0))))</f>
        <v>ЗЕСТ Экспресс</v>
      </c>
      <c r="E197" s="25" t="str">
        <f t="shared" ref="E197:E260" si="18">IF(I197=O197,$K$64,IF(I197=T197,$R$64,IF(I197=X197,$V$64,IF(I197=AB197,$Z$64,0))))</f>
        <v>ЗЕСТ Экспресс</v>
      </c>
      <c r="F197" s="46" t="str">
        <f t="shared" ref="F197:F260" si="19">IF(J197=Q197,$K$64,IF(J197=U197,$R$64,IF(J197=Y197,$V$64,IF(J197=AC197,$Z$64,0))))</f>
        <v>ЗЕСТ Экспресс</v>
      </c>
      <c r="G197" s="27">
        <f t="shared" ref="G197:G260" si="20">MIN(K197,R197,V197,Z197)</f>
        <v>720</v>
      </c>
      <c r="H197" s="25">
        <f t="shared" ref="H197:H260" si="21">MIN(M197,S197,W197,AA197)</f>
        <v>780</v>
      </c>
      <c r="I197" s="25">
        <f t="shared" ref="I197:I260" si="22">MIN(O197,T197,X197,AB197)</f>
        <v>720</v>
      </c>
      <c r="J197" s="26">
        <f t="shared" ref="J197:J260" si="23">MIN(Q197,U197,Y197,AC197)</f>
        <v>720</v>
      </c>
      <c r="K197" s="27">
        <v>720</v>
      </c>
      <c r="L197" s="65" t="s">
        <v>43</v>
      </c>
      <c r="M197" s="25">
        <v>780</v>
      </c>
      <c r="N197" s="65" t="s">
        <v>44</v>
      </c>
      <c r="O197" s="25">
        <v>720</v>
      </c>
      <c r="P197" s="65" t="s">
        <v>43</v>
      </c>
      <c r="Q197" s="26">
        <v>720</v>
      </c>
      <c r="R197" s="27">
        <v>1017.9</v>
      </c>
      <c r="S197" s="25">
        <v>993.6</v>
      </c>
      <c r="T197" s="25">
        <v>1017.9</v>
      </c>
      <c r="U197" s="26">
        <v>993.6</v>
      </c>
      <c r="V197" s="27">
        <v>1190.4000000000001</v>
      </c>
      <c r="W197" s="25">
        <v>1227.21</v>
      </c>
      <c r="X197" s="25">
        <v>1190.4000000000001</v>
      </c>
      <c r="Y197" s="26">
        <v>1227.21</v>
      </c>
      <c r="Z197" s="27">
        <v>880</v>
      </c>
      <c r="AA197" s="25">
        <v>1075</v>
      </c>
      <c r="AB197" s="25">
        <v>880</v>
      </c>
      <c r="AC197" s="26">
        <v>1075</v>
      </c>
      <c r="AD197" s="72">
        <v>0.1</v>
      </c>
      <c r="AE197" s="73">
        <v>0.05</v>
      </c>
    </row>
    <row r="198" spans="1:31" s="16" customFormat="1" ht="42" customHeight="1" thickBot="1" x14ac:dyDescent="0.3">
      <c r="A198" s="218"/>
      <c r="B198" s="28" t="s">
        <v>54</v>
      </c>
      <c r="C198" s="27" t="str">
        <f t="shared" si="16"/>
        <v>ФДМ</v>
      </c>
      <c r="D198" s="46" t="str">
        <f t="shared" si="17"/>
        <v>ФГУП ГЦСС</v>
      </c>
      <c r="E198" s="25" t="str">
        <f t="shared" si="18"/>
        <v>ФДМ</v>
      </c>
      <c r="F198" s="46" t="str">
        <f t="shared" si="19"/>
        <v>ФГУП ГЦСС</v>
      </c>
      <c r="G198" s="27">
        <f t="shared" si="20"/>
        <v>20</v>
      </c>
      <c r="H198" s="25">
        <f t="shared" si="21"/>
        <v>21.6</v>
      </c>
      <c r="I198" s="25">
        <f t="shared" si="22"/>
        <v>20</v>
      </c>
      <c r="J198" s="26">
        <f t="shared" si="23"/>
        <v>21.6</v>
      </c>
      <c r="K198" s="27">
        <v>30</v>
      </c>
      <c r="L198" s="65" t="s">
        <v>43</v>
      </c>
      <c r="M198" s="25">
        <v>32</v>
      </c>
      <c r="N198" s="65" t="s">
        <v>44</v>
      </c>
      <c r="O198" s="25">
        <v>30</v>
      </c>
      <c r="P198" s="65" t="s">
        <v>43</v>
      </c>
      <c r="Q198" s="26">
        <v>30</v>
      </c>
      <c r="R198" s="27">
        <v>27.900000000000002</v>
      </c>
      <c r="S198" s="25">
        <v>28</v>
      </c>
      <c r="T198" s="25">
        <v>27.900000000000002</v>
      </c>
      <c r="U198" s="26">
        <v>28</v>
      </c>
      <c r="V198" s="27">
        <v>20.95</v>
      </c>
      <c r="W198" s="25">
        <v>21.6</v>
      </c>
      <c r="X198" s="25">
        <v>20.95</v>
      </c>
      <c r="Y198" s="26">
        <v>21.6</v>
      </c>
      <c r="Z198" s="27">
        <v>20</v>
      </c>
      <c r="AA198" s="25">
        <v>25</v>
      </c>
      <c r="AB198" s="25">
        <v>20</v>
      </c>
      <c r="AC198" s="26">
        <v>25</v>
      </c>
      <c r="AD198" s="72">
        <v>0.1</v>
      </c>
      <c r="AE198" s="73">
        <v>0.05</v>
      </c>
    </row>
    <row r="199" spans="1:31" s="35" customFormat="1" ht="42" hidden="1" customHeight="1" x14ac:dyDescent="0.25">
      <c r="A199" s="36"/>
      <c r="B199" s="30"/>
      <c r="C199" s="27" t="e">
        <f t="shared" si="16"/>
        <v>#REF!</v>
      </c>
      <c r="D199" s="46" t="e">
        <f t="shared" si="17"/>
        <v>#REF!</v>
      </c>
      <c r="E199" s="25" t="e">
        <f t="shared" si="18"/>
        <v>#REF!</v>
      </c>
      <c r="F199" s="46" t="e">
        <f t="shared" si="19"/>
        <v>#REF!</v>
      </c>
      <c r="G199" s="27" t="e">
        <f t="shared" si="20"/>
        <v>#REF!</v>
      </c>
      <c r="H199" s="25" t="e">
        <f t="shared" si="21"/>
        <v>#REF!</v>
      </c>
      <c r="I199" s="25" t="e">
        <f t="shared" si="22"/>
        <v>#REF!</v>
      </c>
      <c r="J199" s="26" t="e">
        <f t="shared" si="23"/>
        <v>#REF!</v>
      </c>
      <c r="K199" s="31" t="e">
        <f>SUMPRODUCT(#REF!,K189:K198)</f>
        <v>#REF!</v>
      </c>
      <c r="L199" s="66"/>
      <c r="M199" s="32" t="e">
        <f>SUMPRODUCT(#REF!,M189:M198)</f>
        <v>#REF!</v>
      </c>
      <c r="N199" s="66"/>
      <c r="O199" s="38"/>
      <c r="P199" s="66"/>
      <c r="Q199" s="34" t="e">
        <f>SUMPRODUCT(#REF!,Q189:Q198)</f>
        <v>#REF!</v>
      </c>
      <c r="R199" s="31" t="e">
        <f>SUMPRODUCT(#REF!,R189:R198)</f>
        <v>#REF!</v>
      </c>
      <c r="S199" s="32" t="e">
        <f>SUMPRODUCT(#REF!,S189:S198)</f>
        <v>#REF!</v>
      </c>
      <c r="T199" s="33" t="e">
        <f>SUMPRODUCT(#REF!,T189:T198)</f>
        <v>#REF!</v>
      </c>
      <c r="U199" s="34" t="e">
        <f>SUMPRODUCT(#REF!,U189:U198)</f>
        <v>#REF!</v>
      </c>
      <c r="V199" s="31" t="e">
        <f>SUMPRODUCT(#REF!,V189:V198)</f>
        <v>#REF!</v>
      </c>
      <c r="W199" s="32" t="e">
        <f>SUMPRODUCT(#REF!,W189:W198)</f>
        <v>#REF!</v>
      </c>
      <c r="X199" s="33" t="e">
        <f>SUMPRODUCT(#REF!,X189:X198)</f>
        <v>#REF!</v>
      </c>
      <c r="Y199" s="34" t="e">
        <f>SUMPRODUCT(#REF!,Y189:Y198)</f>
        <v>#REF!</v>
      </c>
      <c r="Z199" s="31" t="e">
        <f>SUMPRODUCT(#REF!,Z189:Z198)</f>
        <v>#REF!</v>
      </c>
      <c r="AA199" s="32" t="e">
        <f>SUMPRODUCT(#REF!,AA189:AA198)</f>
        <v>#REF!</v>
      </c>
      <c r="AB199" s="33" t="e">
        <f>SUMPRODUCT(#REF!,AB189:AB198)</f>
        <v>#REF!</v>
      </c>
      <c r="AC199" s="34" t="e">
        <f>SUMPRODUCT(#REF!,AC189:AC198)</f>
        <v>#REF!</v>
      </c>
      <c r="AD199" s="74">
        <f>SUM(AD189:AD198)</f>
        <v>0.99999999999999989</v>
      </c>
      <c r="AE199" s="75">
        <f>SUM(AE189:AE198)</f>
        <v>1.0000000000000002</v>
      </c>
    </row>
    <row r="200" spans="1:31" s="16" customFormat="1" ht="42" customHeight="1" x14ac:dyDescent="0.25">
      <c r="A200" s="218" t="s">
        <v>26</v>
      </c>
      <c r="B200" s="28" t="s">
        <v>42</v>
      </c>
      <c r="C200" s="27" t="str">
        <f t="shared" si="16"/>
        <v>КурьерСервисЭкспресс</v>
      </c>
      <c r="D200" s="46" t="str">
        <f t="shared" si="17"/>
        <v>КурьерСервисЭкспресс</v>
      </c>
      <c r="E200" s="25" t="str">
        <f t="shared" si="18"/>
        <v>КурьерСервисЭкспресс</v>
      </c>
      <c r="F200" s="46" t="str">
        <f t="shared" si="19"/>
        <v>КурьерСервисЭкспресс</v>
      </c>
      <c r="G200" s="27">
        <f t="shared" si="20"/>
        <v>223.20000000000002</v>
      </c>
      <c r="H200" s="25">
        <f t="shared" si="21"/>
        <v>232</v>
      </c>
      <c r="I200" s="25">
        <f t="shared" si="22"/>
        <v>223.20000000000002</v>
      </c>
      <c r="J200" s="26">
        <f t="shared" si="23"/>
        <v>232</v>
      </c>
      <c r="K200" s="27">
        <v>416</v>
      </c>
      <c r="L200" s="65" t="s">
        <v>43</v>
      </c>
      <c r="M200" s="25">
        <v>448</v>
      </c>
      <c r="N200" s="65" t="s">
        <v>44</v>
      </c>
      <c r="O200" s="25">
        <v>416</v>
      </c>
      <c r="P200" s="65" t="s">
        <v>43</v>
      </c>
      <c r="Q200" s="26">
        <v>416</v>
      </c>
      <c r="R200" s="27">
        <v>223.20000000000002</v>
      </c>
      <c r="S200" s="25">
        <v>232</v>
      </c>
      <c r="T200" s="25">
        <v>223.20000000000002</v>
      </c>
      <c r="U200" s="26">
        <v>232</v>
      </c>
      <c r="V200" s="27">
        <v>298.60000000000002</v>
      </c>
      <c r="W200" s="25">
        <v>307.77999999999997</v>
      </c>
      <c r="X200" s="25">
        <v>298.60000000000002</v>
      </c>
      <c r="Y200" s="26">
        <v>307.77999999999997</v>
      </c>
      <c r="Z200" s="27">
        <v>300</v>
      </c>
      <c r="AA200" s="25">
        <v>350</v>
      </c>
      <c r="AB200" s="25">
        <v>300</v>
      </c>
      <c r="AC200" s="26">
        <v>350</v>
      </c>
      <c r="AD200" s="70">
        <v>0.1</v>
      </c>
      <c r="AE200" s="71">
        <v>0.05</v>
      </c>
    </row>
    <row r="201" spans="1:31" s="16" customFormat="1" ht="42" customHeight="1" x14ac:dyDescent="0.25">
      <c r="A201" s="218"/>
      <c r="B201" s="28" t="s">
        <v>46</v>
      </c>
      <c r="C201" s="27" t="str">
        <f t="shared" si="16"/>
        <v>КурьерСервисЭкспресс</v>
      </c>
      <c r="D201" s="46" t="str">
        <f t="shared" si="17"/>
        <v>КурьерСервисЭкспресс</v>
      </c>
      <c r="E201" s="25" t="str">
        <f t="shared" si="18"/>
        <v>КурьерСервисЭкспресс</v>
      </c>
      <c r="F201" s="46" t="str">
        <f t="shared" si="19"/>
        <v>КурьерСервисЭкспресс</v>
      </c>
      <c r="G201" s="27">
        <f t="shared" si="20"/>
        <v>279</v>
      </c>
      <c r="H201" s="25">
        <f t="shared" si="21"/>
        <v>252</v>
      </c>
      <c r="I201" s="25">
        <f t="shared" si="22"/>
        <v>279</v>
      </c>
      <c r="J201" s="26">
        <f t="shared" si="23"/>
        <v>252</v>
      </c>
      <c r="K201" s="27">
        <v>432</v>
      </c>
      <c r="L201" s="65" t="s">
        <v>43</v>
      </c>
      <c r="M201" s="25">
        <v>464</v>
      </c>
      <c r="N201" s="65" t="s">
        <v>44</v>
      </c>
      <c r="O201" s="25">
        <v>432</v>
      </c>
      <c r="P201" s="65" t="s">
        <v>43</v>
      </c>
      <c r="Q201" s="26">
        <v>432</v>
      </c>
      <c r="R201" s="27">
        <v>279</v>
      </c>
      <c r="S201" s="25">
        <v>252</v>
      </c>
      <c r="T201" s="25">
        <v>279</v>
      </c>
      <c r="U201" s="26">
        <v>252</v>
      </c>
      <c r="V201" s="27">
        <v>328.27</v>
      </c>
      <c r="W201" s="25">
        <v>338.41</v>
      </c>
      <c r="X201" s="25">
        <v>328.27</v>
      </c>
      <c r="Y201" s="26">
        <v>338.41</v>
      </c>
      <c r="Z201" s="27">
        <v>300</v>
      </c>
      <c r="AA201" s="25">
        <v>350</v>
      </c>
      <c r="AB201" s="25">
        <v>300</v>
      </c>
      <c r="AC201" s="26">
        <v>350</v>
      </c>
      <c r="AD201" s="72">
        <v>0.1</v>
      </c>
      <c r="AE201" s="73">
        <v>0.05</v>
      </c>
    </row>
    <row r="202" spans="1:31" s="16" customFormat="1" ht="42" customHeight="1" x14ac:dyDescent="0.25">
      <c r="A202" s="218"/>
      <c r="B202" s="28" t="s">
        <v>47</v>
      </c>
      <c r="C202" s="27" t="str">
        <f t="shared" si="16"/>
        <v>КурьерСервисЭкспресс</v>
      </c>
      <c r="D202" s="46" t="str">
        <f t="shared" si="17"/>
        <v>КурьерСервисЭкспресс</v>
      </c>
      <c r="E202" s="25" t="str">
        <f t="shared" si="18"/>
        <v>КурьерСервисЭкспресс</v>
      </c>
      <c r="F202" s="46" t="str">
        <f t="shared" si="19"/>
        <v>КурьерСервисЭкспресс</v>
      </c>
      <c r="G202" s="27">
        <f t="shared" si="20"/>
        <v>306.90000000000003</v>
      </c>
      <c r="H202" s="25">
        <f t="shared" si="21"/>
        <v>280</v>
      </c>
      <c r="I202" s="25">
        <f t="shared" si="22"/>
        <v>306.90000000000003</v>
      </c>
      <c r="J202" s="26">
        <f t="shared" si="23"/>
        <v>280</v>
      </c>
      <c r="K202" s="27">
        <v>439</v>
      </c>
      <c r="L202" s="65" t="s">
        <v>43</v>
      </c>
      <c r="M202" s="25">
        <v>471</v>
      </c>
      <c r="N202" s="65" t="s">
        <v>44</v>
      </c>
      <c r="O202" s="25">
        <v>439</v>
      </c>
      <c r="P202" s="65" t="s">
        <v>43</v>
      </c>
      <c r="Q202" s="26">
        <v>439</v>
      </c>
      <c r="R202" s="27">
        <v>306.90000000000003</v>
      </c>
      <c r="S202" s="25">
        <v>280</v>
      </c>
      <c r="T202" s="25">
        <v>306.90000000000003</v>
      </c>
      <c r="U202" s="26">
        <v>280</v>
      </c>
      <c r="V202" s="27">
        <v>431.02</v>
      </c>
      <c r="W202" s="25">
        <v>444.35</v>
      </c>
      <c r="X202" s="25">
        <v>431.02</v>
      </c>
      <c r="Y202" s="26">
        <v>444.35</v>
      </c>
      <c r="Z202" s="27">
        <v>360</v>
      </c>
      <c r="AA202" s="25">
        <v>400</v>
      </c>
      <c r="AB202" s="25">
        <v>360</v>
      </c>
      <c r="AC202" s="26">
        <v>400</v>
      </c>
      <c r="AD202" s="72">
        <v>0.1</v>
      </c>
      <c r="AE202" s="73">
        <v>0.1</v>
      </c>
    </row>
    <row r="203" spans="1:31" s="16" customFormat="1" ht="42" customHeight="1" x14ac:dyDescent="0.25">
      <c r="A203" s="218"/>
      <c r="B203" s="28" t="s">
        <v>48</v>
      </c>
      <c r="C203" s="27" t="str">
        <f t="shared" si="16"/>
        <v>КурьерСервисЭкспресс</v>
      </c>
      <c r="D203" s="46" t="str">
        <f t="shared" si="17"/>
        <v>КурьерСервисЭкспресс</v>
      </c>
      <c r="E203" s="25" t="str">
        <f t="shared" si="18"/>
        <v>КурьерСервисЭкспресс</v>
      </c>
      <c r="F203" s="46" t="str">
        <f t="shared" si="19"/>
        <v>КурьерСервисЭкспресс</v>
      </c>
      <c r="G203" s="27">
        <f t="shared" si="20"/>
        <v>362.7</v>
      </c>
      <c r="H203" s="25">
        <f t="shared" si="21"/>
        <v>336</v>
      </c>
      <c r="I203" s="25">
        <f t="shared" si="22"/>
        <v>362.7</v>
      </c>
      <c r="J203" s="26">
        <f t="shared" si="23"/>
        <v>336</v>
      </c>
      <c r="K203" s="27">
        <v>533</v>
      </c>
      <c r="L203" s="65" t="s">
        <v>43</v>
      </c>
      <c r="M203" s="25">
        <v>574</v>
      </c>
      <c r="N203" s="65" t="s">
        <v>44</v>
      </c>
      <c r="O203" s="25">
        <v>533</v>
      </c>
      <c r="P203" s="65" t="s">
        <v>43</v>
      </c>
      <c r="Q203" s="26">
        <v>533</v>
      </c>
      <c r="R203" s="27">
        <v>362.7</v>
      </c>
      <c r="S203" s="25">
        <v>336</v>
      </c>
      <c r="T203" s="25">
        <v>362.7</v>
      </c>
      <c r="U203" s="26">
        <v>336</v>
      </c>
      <c r="V203" s="27">
        <v>506.05</v>
      </c>
      <c r="W203" s="25">
        <v>521.66999999999996</v>
      </c>
      <c r="X203" s="25">
        <v>506.05</v>
      </c>
      <c r="Y203" s="26">
        <v>521.66999999999996</v>
      </c>
      <c r="Z203" s="27">
        <v>380</v>
      </c>
      <c r="AA203" s="25">
        <v>450</v>
      </c>
      <c r="AB203" s="25">
        <v>380</v>
      </c>
      <c r="AC203" s="26">
        <v>450</v>
      </c>
      <c r="AD203" s="72">
        <v>0.1</v>
      </c>
      <c r="AE203" s="73">
        <v>0.2</v>
      </c>
    </row>
    <row r="204" spans="1:31" s="16" customFormat="1" ht="42" customHeight="1" x14ac:dyDescent="0.25">
      <c r="A204" s="218"/>
      <c r="B204" s="28" t="s">
        <v>49</v>
      </c>
      <c r="C204" s="27" t="str">
        <f t="shared" si="16"/>
        <v>КурьерСервисЭкспресс</v>
      </c>
      <c r="D204" s="46" t="str">
        <f t="shared" si="17"/>
        <v>КурьерСервисЭкспресс</v>
      </c>
      <c r="E204" s="25" t="str">
        <f t="shared" si="18"/>
        <v>КурьерСервисЭкспресс</v>
      </c>
      <c r="F204" s="46" t="str">
        <f t="shared" si="19"/>
        <v>КурьерСервисЭкспресс</v>
      </c>
      <c r="G204" s="27">
        <f t="shared" si="20"/>
        <v>459.90000000000003</v>
      </c>
      <c r="H204" s="25">
        <f t="shared" si="21"/>
        <v>433.6</v>
      </c>
      <c r="I204" s="25">
        <f t="shared" si="22"/>
        <v>459.90000000000003</v>
      </c>
      <c r="J204" s="26">
        <f t="shared" si="23"/>
        <v>433.6</v>
      </c>
      <c r="K204" s="27">
        <v>533</v>
      </c>
      <c r="L204" s="65" t="s">
        <v>43</v>
      </c>
      <c r="M204" s="25">
        <v>574</v>
      </c>
      <c r="N204" s="65" t="s">
        <v>44</v>
      </c>
      <c r="O204" s="25">
        <v>533</v>
      </c>
      <c r="P204" s="65" t="s">
        <v>43</v>
      </c>
      <c r="Q204" s="26">
        <v>533</v>
      </c>
      <c r="R204" s="27">
        <v>459.90000000000003</v>
      </c>
      <c r="S204" s="25">
        <v>433.6</v>
      </c>
      <c r="T204" s="25">
        <v>459.90000000000003</v>
      </c>
      <c r="U204" s="26">
        <v>433.6</v>
      </c>
      <c r="V204" s="27">
        <v>664.35</v>
      </c>
      <c r="W204" s="25">
        <v>684.87</v>
      </c>
      <c r="X204" s="25">
        <v>664.35</v>
      </c>
      <c r="Y204" s="26">
        <v>684.87</v>
      </c>
      <c r="Z204" s="27">
        <v>480</v>
      </c>
      <c r="AA204" s="25">
        <v>575</v>
      </c>
      <c r="AB204" s="25">
        <v>480</v>
      </c>
      <c r="AC204" s="26">
        <v>575</v>
      </c>
      <c r="AD204" s="72">
        <v>0.1</v>
      </c>
      <c r="AE204" s="73">
        <v>0.2</v>
      </c>
    </row>
    <row r="205" spans="1:31" s="16" customFormat="1" ht="42" customHeight="1" x14ac:dyDescent="0.25">
      <c r="A205" s="218"/>
      <c r="B205" s="28" t="s">
        <v>50</v>
      </c>
      <c r="C205" s="27" t="str">
        <f t="shared" si="16"/>
        <v>ЗЕСТ Экспресс</v>
      </c>
      <c r="D205" s="46" t="str">
        <f t="shared" si="17"/>
        <v>КурьерСервисЭкспресс</v>
      </c>
      <c r="E205" s="25" t="str">
        <f t="shared" si="18"/>
        <v>ЗЕСТ Экспресс</v>
      </c>
      <c r="F205" s="46" t="str">
        <f t="shared" si="19"/>
        <v>ЗЕСТ Экспресс</v>
      </c>
      <c r="G205" s="27">
        <f t="shared" si="20"/>
        <v>554</v>
      </c>
      <c r="H205" s="25">
        <f t="shared" si="21"/>
        <v>573.6</v>
      </c>
      <c r="I205" s="25">
        <f t="shared" si="22"/>
        <v>554</v>
      </c>
      <c r="J205" s="26">
        <f t="shared" si="23"/>
        <v>554</v>
      </c>
      <c r="K205" s="27">
        <v>554</v>
      </c>
      <c r="L205" s="65" t="s">
        <v>43</v>
      </c>
      <c r="M205" s="25">
        <v>595</v>
      </c>
      <c r="N205" s="65" t="s">
        <v>44</v>
      </c>
      <c r="O205" s="25">
        <v>554</v>
      </c>
      <c r="P205" s="65" t="s">
        <v>43</v>
      </c>
      <c r="Q205" s="26">
        <v>554</v>
      </c>
      <c r="R205" s="27">
        <v>600.30000000000007</v>
      </c>
      <c r="S205" s="25">
        <v>573.6</v>
      </c>
      <c r="T205" s="25">
        <v>600.30000000000007</v>
      </c>
      <c r="U205" s="26">
        <v>573.6</v>
      </c>
      <c r="V205" s="27">
        <v>822.65</v>
      </c>
      <c r="W205" s="25">
        <v>848.07</v>
      </c>
      <c r="X205" s="25">
        <v>822.65</v>
      </c>
      <c r="Y205" s="26">
        <v>848.07</v>
      </c>
      <c r="Z205" s="27">
        <v>580</v>
      </c>
      <c r="AA205" s="25">
        <v>700</v>
      </c>
      <c r="AB205" s="25">
        <v>580</v>
      </c>
      <c r="AC205" s="26">
        <v>700</v>
      </c>
      <c r="AD205" s="72">
        <v>0.1</v>
      </c>
      <c r="AE205" s="73">
        <v>0.15</v>
      </c>
    </row>
    <row r="206" spans="1:31" s="16" customFormat="1" ht="42" customHeight="1" x14ac:dyDescent="0.25">
      <c r="A206" s="218"/>
      <c r="B206" s="28" t="s">
        <v>51</v>
      </c>
      <c r="C206" s="27" t="str">
        <f t="shared" si="16"/>
        <v>ЗЕСТ Экспресс</v>
      </c>
      <c r="D206" s="46" t="str">
        <f t="shared" si="17"/>
        <v>ЗЕСТ Экспресс</v>
      </c>
      <c r="E206" s="25" t="str">
        <f t="shared" si="18"/>
        <v>ЗЕСТ Экспресс</v>
      </c>
      <c r="F206" s="46" t="str">
        <f t="shared" si="19"/>
        <v>ЗЕСТ Экспресс</v>
      </c>
      <c r="G206" s="27">
        <f t="shared" si="20"/>
        <v>554</v>
      </c>
      <c r="H206" s="25">
        <f t="shared" si="21"/>
        <v>595</v>
      </c>
      <c r="I206" s="25">
        <f t="shared" si="22"/>
        <v>554</v>
      </c>
      <c r="J206" s="26">
        <f t="shared" si="23"/>
        <v>554</v>
      </c>
      <c r="K206" s="27">
        <v>554</v>
      </c>
      <c r="L206" s="65" t="s">
        <v>43</v>
      </c>
      <c r="M206" s="25">
        <v>595</v>
      </c>
      <c r="N206" s="65" t="s">
        <v>44</v>
      </c>
      <c r="O206" s="25">
        <v>554</v>
      </c>
      <c r="P206" s="65" t="s">
        <v>43</v>
      </c>
      <c r="Q206" s="26">
        <v>554</v>
      </c>
      <c r="R206" s="27">
        <v>738.9</v>
      </c>
      <c r="S206" s="25">
        <v>713.6</v>
      </c>
      <c r="T206" s="25">
        <v>738.9</v>
      </c>
      <c r="U206" s="26">
        <v>713.6</v>
      </c>
      <c r="V206" s="27">
        <v>980.9</v>
      </c>
      <c r="W206" s="25">
        <v>1011.21</v>
      </c>
      <c r="X206" s="25">
        <v>980.9</v>
      </c>
      <c r="Y206" s="26">
        <v>1011.21</v>
      </c>
      <c r="Z206" s="27">
        <v>680</v>
      </c>
      <c r="AA206" s="25">
        <v>825</v>
      </c>
      <c r="AB206" s="25">
        <v>680</v>
      </c>
      <c r="AC206" s="26">
        <v>825</v>
      </c>
      <c r="AD206" s="72">
        <v>0.1</v>
      </c>
      <c r="AE206" s="73">
        <v>0.1</v>
      </c>
    </row>
    <row r="207" spans="1:31" s="16" customFormat="1" ht="42" customHeight="1" x14ac:dyDescent="0.25">
      <c r="A207" s="218"/>
      <c r="B207" s="28" t="s">
        <v>52</v>
      </c>
      <c r="C207" s="27" t="str">
        <f t="shared" si="16"/>
        <v>ЗЕСТ Экспресс</v>
      </c>
      <c r="D207" s="46" t="str">
        <f t="shared" si="17"/>
        <v>ЗЕСТ Экспресс</v>
      </c>
      <c r="E207" s="25" t="str">
        <f t="shared" si="18"/>
        <v>ЗЕСТ Экспресс</v>
      </c>
      <c r="F207" s="46" t="str">
        <f t="shared" si="19"/>
        <v>ЗЕСТ Экспресс</v>
      </c>
      <c r="G207" s="27">
        <f t="shared" si="20"/>
        <v>554</v>
      </c>
      <c r="H207" s="25">
        <f t="shared" si="21"/>
        <v>595</v>
      </c>
      <c r="I207" s="25">
        <f t="shared" si="22"/>
        <v>554</v>
      </c>
      <c r="J207" s="26">
        <f t="shared" si="23"/>
        <v>554</v>
      </c>
      <c r="K207" s="27">
        <v>554</v>
      </c>
      <c r="L207" s="65" t="s">
        <v>43</v>
      </c>
      <c r="M207" s="25">
        <v>595</v>
      </c>
      <c r="N207" s="65" t="s">
        <v>44</v>
      </c>
      <c r="O207" s="25">
        <v>554</v>
      </c>
      <c r="P207" s="65" t="s">
        <v>43</v>
      </c>
      <c r="Q207" s="26">
        <v>554</v>
      </c>
      <c r="R207" s="27">
        <v>878.4</v>
      </c>
      <c r="S207" s="25">
        <v>853.6</v>
      </c>
      <c r="T207" s="25">
        <v>878.4</v>
      </c>
      <c r="U207" s="26">
        <v>853.6</v>
      </c>
      <c r="V207" s="27">
        <v>1085.7</v>
      </c>
      <c r="W207" s="25">
        <v>1119.21</v>
      </c>
      <c r="X207" s="25">
        <v>1085.7</v>
      </c>
      <c r="Y207" s="26">
        <v>1119.21</v>
      </c>
      <c r="Z207" s="27">
        <v>780</v>
      </c>
      <c r="AA207" s="25">
        <v>950</v>
      </c>
      <c r="AB207" s="25">
        <v>780</v>
      </c>
      <c r="AC207" s="26">
        <v>950</v>
      </c>
      <c r="AD207" s="72">
        <v>0.1</v>
      </c>
      <c r="AE207" s="73">
        <v>0.05</v>
      </c>
    </row>
    <row r="208" spans="1:31" s="16" customFormat="1" ht="42" customHeight="1" x14ac:dyDescent="0.25">
      <c r="A208" s="218"/>
      <c r="B208" s="28" t="s">
        <v>53</v>
      </c>
      <c r="C208" s="27" t="str">
        <f t="shared" si="16"/>
        <v>ЗЕСТ Экспресс</v>
      </c>
      <c r="D208" s="46" t="str">
        <f t="shared" si="17"/>
        <v>ЗЕСТ Экспресс</v>
      </c>
      <c r="E208" s="25" t="str">
        <f t="shared" si="18"/>
        <v>ЗЕСТ Экспресс</v>
      </c>
      <c r="F208" s="46" t="str">
        <f t="shared" si="19"/>
        <v>ЗЕСТ Экспресс</v>
      </c>
      <c r="G208" s="27">
        <f t="shared" si="20"/>
        <v>720</v>
      </c>
      <c r="H208" s="25">
        <f t="shared" si="21"/>
        <v>780</v>
      </c>
      <c r="I208" s="25">
        <f t="shared" si="22"/>
        <v>720</v>
      </c>
      <c r="J208" s="26">
        <f t="shared" si="23"/>
        <v>720</v>
      </c>
      <c r="K208" s="27">
        <v>720</v>
      </c>
      <c r="L208" s="65" t="s">
        <v>43</v>
      </c>
      <c r="M208" s="25">
        <v>780</v>
      </c>
      <c r="N208" s="65" t="s">
        <v>44</v>
      </c>
      <c r="O208" s="25">
        <v>720</v>
      </c>
      <c r="P208" s="65" t="s">
        <v>43</v>
      </c>
      <c r="Q208" s="26">
        <v>720</v>
      </c>
      <c r="R208" s="27">
        <v>1017.9</v>
      </c>
      <c r="S208" s="25">
        <v>993.6</v>
      </c>
      <c r="T208" s="25">
        <v>1017.9</v>
      </c>
      <c r="U208" s="26">
        <v>993.6</v>
      </c>
      <c r="V208" s="27">
        <v>1190.4000000000001</v>
      </c>
      <c r="W208" s="25">
        <v>1227.21</v>
      </c>
      <c r="X208" s="25">
        <v>1190.4000000000001</v>
      </c>
      <c r="Y208" s="26">
        <v>1227.21</v>
      </c>
      <c r="Z208" s="27">
        <v>880</v>
      </c>
      <c r="AA208" s="25">
        <v>1075</v>
      </c>
      <c r="AB208" s="25">
        <v>880</v>
      </c>
      <c r="AC208" s="26">
        <v>1075</v>
      </c>
      <c r="AD208" s="72">
        <v>0.1</v>
      </c>
      <c r="AE208" s="73">
        <v>0.05</v>
      </c>
    </row>
    <row r="209" spans="1:31" s="16" customFormat="1" ht="42" customHeight="1" thickBot="1" x14ac:dyDescent="0.3">
      <c r="A209" s="218"/>
      <c r="B209" s="28" t="s">
        <v>54</v>
      </c>
      <c r="C209" s="27" t="str">
        <f t="shared" si="16"/>
        <v>ФДМ</v>
      </c>
      <c r="D209" s="46" t="str">
        <f t="shared" si="17"/>
        <v>ФГУП ГЦСС</v>
      </c>
      <c r="E209" s="25" t="str">
        <f t="shared" si="18"/>
        <v>ФДМ</v>
      </c>
      <c r="F209" s="46" t="str">
        <f t="shared" si="19"/>
        <v>ФГУП ГЦСС</v>
      </c>
      <c r="G209" s="27">
        <f t="shared" si="20"/>
        <v>20</v>
      </c>
      <c r="H209" s="25">
        <f t="shared" si="21"/>
        <v>21.6</v>
      </c>
      <c r="I209" s="25">
        <f t="shared" si="22"/>
        <v>20</v>
      </c>
      <c r="J209" s="26">
        <f t="shared" si="23"/>
        <v>21.6</v>
      </c>
      <c r="K209" s="27">
        <v>30</v>
      </c>
      <c r="L209" s="65" t="s">
        <v>43</v>
      </c>
      <c r="M209" s="25">
        <v>32</v>
      </c>
      <c r="N209" s="65" t="s">
        <v>44</v>
      </c>
      <c r="O209" s="25">
        <v>30</v>
      </c>
      <c r="P209" s="65" t="s">
        <v>43</v>
      </c>
      <c r="Q209" s="26">
        <v>30</v>
      </c>
      <c r="R209" s="27">
        <v>27.900000000000002</v>
      </c>
      <c r="S209" s="25">
        <v>28</v>
      </c>
      <c r="T209" s="25">
        <v>27.900000000000002</v>
      </c>
      <c r="U209" s="26">
        <v>28</v>
      </c>
      <c r="V209" s="27">
        <v>20.95</v>
      </c>
      <c r="W209" s="25">
        <v>21.6</v>
      </c>
      <c r="X209" s="25">
        <v>20.95</v>
      </c>
      <c r="Y209" s="26">
        <v>21.6</v>
      </c>
      <c r="Z209" s="27">
        <v>20</v>
      </c>
      <c r="AA209" s="25">
        <v>25</v>
      </c>
      <c r="AB209" s="25">
        <v>20</v>
      </c>
      <c r="AC209" s="26">
        <v>25</v>
      </c>
      <c r="AD209" s="72">
        <v>0.1</v>
      </c>
      <c r="AE209" s="73">
        <v>0.05</v>
      </c>
    </row>
    <row r="210" spans="1:31" s="35" customFormat="1" ht="42" hidden="1" customHeight="1" x14ac:dyDescent="0.25">
      <c r="A210" s="36"/>
      <c r="B210" s="30"/>
      <c r="C210" s="27" t="e">
        <f t="shared" si="16"/>
        <v>#REF!</v>
      </c>
      <c r="D210" s="46" t="e">
        <f t="shared" si="17"/>
        <v>#REF!</v>
      </c>
      <c r="E210" s="25" t="e">
        <f t="shared" si="18"/>
        <v>#REF!</v>
      </c>
      <c r="F210" s="46" t="e">
        <f t="shared" si="19"/>
        <v>#REF!</v>
      </c>
      <c r="G210" s="27" t="e">
        <f t="shared" si="20"/>
        <v>#REF!</v>
      </c>
      <c r="H210" s="25" t="e">
        <f t="shared" si="21"/>
        <v>#REF!</v>
      </c>
      <c r="I210" s="25" t="e">
        <f t="shared" si="22"/>
        <v>#REF!</v>
      </c>
      <c r="J210" s="26" t="e">
        <f t="shared" si="23"/>
        <v>#REF!</v>
      </c>
      <c r="K210" s="31" t="e">
        <f>SUMPRODUCT(#REF!,K200:K209)</f>
        <v>#REF!</v>
      </c>
      <c r="L210" s="66"/>
      <c r="M210" s="32" t="e">
        <f>SUMPRODUCT(#REF!,M200:M209)</f>
        <v>#REF!</v>
      </c>
      <c r="N210" s="66"/>
      <c r="O210" s="38"/>
      <c r="P210" s="66"/>
      <c r="Q210" s="34" t="e">
        <f>SUMPRODUCT(#REF!,Q200:Q209)</f>
        <v>#REF!</v>
      </c>
      <c r="R210" s="31" t="e">
        <f>SUMPRODUCT(#REF!,R200:R209)</f>
        <v>#REF!</v>
      </c>
      <c r="S210" s="32" t="e">
        <f>SUMPRODUCT(#REF!,S200:S209)</f>
        <v>#REF!</v>
      </c>
      <c r="T210" s="33" t="e">
        <f>SUMPRODUCT(#REF!,T200:T209)</f>
        <v>#REF!</v>
      </c>
      <c r="U210" s="34" t="e">
        <f>SUMPRODUCT(#REF!,U200:U209)</f>
        <v>#REF!</v>
      </c>
      <c r="V210" s="31" t="e">
        <f>SUMPRODUCT(#REF!,V200:V209)</f>
        <v>#REF!</v>
      </c>
      <c r="W210" s="32" t="e">
        <f>SUMPRODUCT(#REF!,W200:W209)</f>
        <v>#REF!</v>
      </c>
      <c r="X210" s="33" t="e">
        <f>SUMPRODUCT(#REF!,X200:X209)</f>
        <v>#REF!</v>
      </c>
      <c r="Y210" s="34" t="e">
        <f>SUMPRODUCT(#REF!,Y200:Y209)</f>
        <v>#REF!</v>
      </c>
      <c r="Z210" s="31" t="e">
        <f>SUMPRODUCT(#REF!,Z200:Z209)</f>
        <v>#REF!</v>
      </c>
      <c r="AA210" s="32" t="e">
        <f>SUMPRODUCT(#REF!,AA200:AA209)</f>
        <v>#REF!</v>
      </c>
      <c r="AB210" s="33" t="e">
        <f>SUMPRODUCT(#REF!,AB200:AB209)</f>
        <v>#REF!</v>
      </c>
      <c r="AC210" s="34" t="e">
        <f>SUMPRODUCT(#REF!,AC200:AC209)</f>
        <v>#REF!</v>
      </c>
      <c r="AD210" s="74">
        <f>SUM(AD200:AD209)</f>
        <v>0.99999999999999989</v>
      </c>
      <c r="AE210" s="75">
        <f>SUM(AE200:AE209)</f>
        <v>1.0000000000000002</v>
      </c>
    </row>
    <row r="211" spans="1:31" s="16" customFormat="1" ht="13.95" customHeight="1" x14ac:dyDescent="0.25">
      <c r="A211" s="218" t="s">
        <v>12</v>
      </c>
      <c r="B211" s="24" t="s">
        <v>42</v>
      </c>
      <c r="C211" s="27" t="str">
        <f t="shared" si="16"/>
        <v>ЗЕСТ Экспресс</v>
      </c>
      <c r="D211" s="46" t="str">
        <f t="shared" si="17"/>
        <v>ЗЕСТ Экспресс</v>
      </c>
      <c r="E211" s="25" t="str">
        <f t="shared" si="18"/>
        <v>ФГУП ГЦСС</v>
      </c>
      <c r="F211" s="46" t="str">
        <f t="shared" si="19"/>
        <v>ФГУП ГЦСС</v>
      </c>
      <c r="G211" s="27">
        <f t="shared" si="20"/>
        <v>250</v>
      </c>
      <c r="H211" s="25">
        <f t="shared" si="21"/>
        <v>267</v>
      </c>
      <c r="I211" s="25">
        <f t="shared" si="22"/>
        <v>318.55</v>
      </c>
      <c r="J211" s="26">
        <f t="shared" si="23"/>
        <v>342.5</v>
      </c>
      <c r="K211" s="27">
        <v>250</v>
      </c>
      <c r="L211" s="65" t="s">
        <v>68</v>
      </c>
      <c r="M211" s="25">
        <v>267</v>
      </c>
      <c r="N211" s="65" t="s">
        <v>63</v>
      </c>
      <c r="O211" s="25">
        <v>599</v>
      </c>
      <c r="P211" s="65" t="s">
        <v>68</v>
      </c>
      <c r="Q211" s="26">
        <v>599</v>
      </c>
      <c r="R211" s="27">
        <v>350</v>
      </c>
      <c r="S211" s="25">
        <v>350</v>
      </c>
      <c r="T211" s="25">
        <v>350</v>
      </c>
      <c r="U211" s="26">
        <v>350</v>
      </c>
      <c r="V211" s="27">
        <v>318.55</v>
      </c>
      <c r="W211" s="25">
        <v>342.5</v>
      </c>
      <c r="X211" s="25">
        <v>318.55</v>
      </c>
      <c r="Y211" s="26">
        <v>342.5</v>
      </c>
      <c r="Z211" s="27">
        <v>340</v>
      </c>
      <c r="AA211" s="25">
        <v>391</v>
      </c>
      <c r="AB211" s="25">
        <v>340</v>
      </c>
      <c r="AC211" s="26">
        <v>391</v>
      </c>
      <c r="AD211" s="70">
        <v>0.05</v>
      </c>
      <c r="AE211" s="71">
        <v>0.05</v>
      </c>
    </row>
    <row r="212" spans="1:31" s="16" customFormat="1" ht="27.6" customHeight="1" x14ac:dyDescent="0.25">
      <c r="A212" s="218"/>
      <c r="B212" s="24" t="s">
        <v>46</v>
      </c>
      <c r="C212" s="27" t="str">
        <f t="shared" si="16"/>
        <v>ЗЕСТ Экспресс</v>
      </c>
      <c r="D212" s="46" t="str">
        <f t="shared" si="17"/>
        <v>ЗЕСТ Экспресс</v>
      </c>
      <c r="E212" s="25" t="str">
        <f t="shared" si="18"/>
        <v>ФДМ</v>
      </c>
      <c r="F212" s="46" t="str">
        <f t="shared" si="19"/>
        <v>ФГУП ГЦСС</v>
      </c>
      <c r="G212" s="27">
        <f t="shared" si="20"/>
        <v>267</v>
      </c>
      <c r="H212" s="25">
        <f t="shared" si="21"/>
        <v>285</v>
      </c>
      <c r="I212" s="25">
        <f t="shared" si="22"/>
        <v>340</v>
      </c>
      <c r="J212" s="26">
        <f t="shared" si="23"/>
        <v>376.48</v>
      </c>
      <c r="K212" s="27">
        <v>267</v>
      </c>
      <c r="L212" s="65" t="s">
        <v>68</v>
      </c>
      <c r="M212" s="25">
        <v>285</v>
      </c>
      <c r="N212" s="65" t="s">
        <v>63</v>
      </c>
      <c r="O212" s="25">
        <v>627</v>
      </c>
      <c r="P212" s="65" t="s">
        <v>68</v>
      </c>
      <c r="Q212" s="26">
        <v>627</v>
      </c>
      <c r="R212" s="27">
        <v>400</v>
      </c>
      <c r="S212" s="25">
        <v>400</v>
      </c>
      <c r="T212" s="25">
        <v>400</v>
      </c>
      <c r="U212" s="26">
        <v>400</v>
      </c>
      <c r="V212" s="27">
        <v>350.15</v>
      </c>
      <c r="W212" s="25">
        <v>376.48</v>
      </c>
      <c r="X212" s="25">
        <v>350.15</v>
      </c>
      <c r="Y212" s="26">
        <v>376.48</v>
      </c>
      <c r="Z212" s="27">
        <v>340</v>
      </c>
      <c r="AA212" s="25">
        <v>391</v>
      </c>
      <c r="AB212" s="25">
        <v>340</v>
      </c>
      <c r="AC212" s="26">
        <v>391</v>
      </c>
      <c r="AD212" s="72">
        <v>0.05</v>
      </c>
      <c r="AE212" s="73">
        <v>0.05</v>
      </c>
    </row>
    <row r="213" spans="1:31" s="16" customFormat="1" ht="27.6" customHeight="1" x14ac:dyDescent="0.25">
      <c r="A213" s="218"/>
      <c r="B213" s="24" t="s">
        <v>47</v>
      </c>
      <c r="C213" s="27" t="str">
        <f t="shared" si="16"/>
        <v>ЗЕСТ Экспресс</v>
      </c>
      <c r="D213" s="46" t="str">
        <f t="shared" si="17"/>
        <v>ЗЕСТ Экспресс</v>
      </c>
      <c r="E213" s="25" t="str">
        <f t="shared" si="18"/>
        <v>ФДМ</v>
      </c>
      <c r="F213" s="46" t="str">
        <f t="shared" si="19"/>
        <v>ФДМ</v>
      </c>
      <c r="G213" s="27">
        <f t="shared" si="20"/>
        <v>331</v>
      </c>
      <c r="H213" s="25">
        <f t="shared" si="21"/>
        <v>353</v>
      </c>
      <c r="I213" s="25">
        <f t="shared" si="22"/>
        <v>394</v>
      </c>
      <c r="J213" s="26">
        <f t="shared" si="23"/>
        <v>455</v>
      </c>
      <c r="K213" s="27">
        <v>331</v>
      </c>
      <c r="L213" s="65" t="s">
        <v>68</v>
      </c>
      <c r="M213" s="25">
        <v>353</v>
      </c>
      <c r="N213" s="65" t="s">
        <v>63</v>
      </c>
      <c r="O213" s="25">
        <v>667</v>
      </c>
      <c r="P213" s="65" t="s">
        <v>68</v>
      </c>
      <c r="Q213" s="26">
        <v>667</v>
      </c>
      <c r="R213" s="27">
        <v>538.20000000000005</v>
      </c>
      <c r="S213" s="25">
        <v>478.40000000000003</v>
      </c>
      <c r="T213" s="25">
        <v>538.20000000000005</v>
      </c>
      <c r="U213" s="26">
        <v>478.40000000000003</v>
      </c>
      <c r="V213" s="27">
        <v>461.25</v>
      </c>
      <c r="W213" s="25">
        <v>495.95</v>
      </c>
      <c r="X213" s="25">
        <v>461.25</v>
      </c>
      <c r="Y213" s="26">
        <v>495.95</v>
      </c>
      <c r="Z213" s="27">
        <v>394</v>
      </c>
      <c r="AA213" s="25">
        <v>455</v>
      </c>
      <c r="AB213" s="25">
        <v>394</v>
      </c>
      <c r="AC213" s="26">
        <v>455</v>
      </c>
      <c r="AD213" s="72">
        <v>0.05</v>
      </c>
      <c r="AE213" s="73">
        <v>0.1</v>
      </c>
    </row>
    <row r="214" spans="1:31" s="16" customFormat="1" ht="27.6" customHeight="1" x14ac:dyDescent="0.25">
      <c r="A214" s="218"/>
      <c r="B214" s="24" t="s">
        <v>48</v>
      </c>
      <c r="C214" s="27" t="str">
        <f t="shared" si="16"/>
        <v>ЗЕСТ Экспресс</v>
      </c>
      <c r="D214" s="46" t="str">
        <f t="shared" si="17"/>
        <v>ЗЕСТ Экспресс</v>
      </c>
      <c r="E214" s="25" t="str">
        <f t="shared" si="18"/>
        <v>ФДМ</v>
      </c>
      <c r="F214" s="46" t="str">
        <f t="shared" si="19"/>
        <v>ФДМ</v>
      </c>
      <c r="G214" s="27">
        <f t="shared" si="20"/>
        <v>385</v>
      </c>
      <c r="H214" s="25">
        <f t="shared" si="21"/>
        <v>410</v>
      </c>
      <c r="I214" s="25">
        <f t="shared" si="22"/>
        <v>448</v>
      </c>
      <c r="J214" s="26">
        <f t="shared" si="23"/>
        <v>519</v>
      </c>
      <c r="K214" s="27">
        <v>385</v>
      </c>
      <c r="L214" s="65" t="s">
        <v>68</v>
      </c>
      <c r="M214" s="25">
        <v>410</v>
      </c>
      <c r="N214" s="65" t="s">
        <v>63</v>
      </c>
      <c r="O214" s="25">
        <v>702</v>
      </c>
      <c r="P214" s="65" t="s">
        <v>68</v>
      </c>
      <c r="Q214" s="26">
        <v>702</v>
      </c>
      <c r="R214" s="27">
        <v>642.6</v>
      </c>
      <c r="S214" s="25">
        <v>571.20000000000005</v>
      </c>
      <c r="T214" s="25">
        <v>642.6</v>
      </c>
      <c r="U214" s="26">
        <v>571.20000000000005</v>
      </c>
      <c r="V214" s="27">
        <v>544.20000000000005</v>
      </c>
      <c r="W214" s="25">
        <v>585.16</v>
      </c>
      <c r="X214" s="25">
        <v>544.20000000000005</v>
      </c>
      <c r="Y214" s="26">
        <v>585.16</v>
      </c>
      <c r="Z214" s="27">
        <v>448</v>
      </c>
      <c r="AA214" s="25">
        <v>519</v>
      </c>
      <c r="AB214" s="25">
        <v>448</v>
      </c>
      <c r="AC214" s="26">
        <v>519</v>
      </c>
      <c r="AD214" s="72">
        <v>0.05</v>
      </c>
      <c r="AE214" s="73">
        <v>0.15</v>
      </c>
    </row>
    <row r="215" spans="1:31" s="16" customFormat="1" ht="27.6" customHeight="1" x14ac:dyDescent="0.25">
      <c r="A215" s="218"/>
      <c r="B215" s="24" t="s">
        <v>49</v>
      </c>
      <c r="C215" s="27" t="str">
        <f t="shared" si="16"/>
        <v>ЗЕСТ Экспресс</v>
      </c>
      <c r="D215" s="46" t="str">
        <f t="shared" si="17"/>
        <v>ЗЕСТ Экспресс</v>
      </c>
      <c r="E215" s="25" t="str">
        <f t="shared" si="18"/>
        <v>ФДМ</v>
      </c>
      <c r="F215" s="46" t="str">
        <f t="shared" si="19"/>
        <v>ФДМ</v>
      </c>
      <c r="G215" s="27">
        <f t="shared" si="20"/>
        <v>519</v>
      </c>
      <c r="H215" s="25">
        <f t="shared" si="21"/>
        <v>564</v>
      </c>
      <c r="I215" s="25">
        <f t="shared" si="22"/>
        <v>583</v>
      </c>
      <c r="J215" s="26">
        <f t="shared" si="23"/>
        <v>679</v>
      </c>
      <c r="K215" s="27">
        <v>519</v>
      </c>
      <c r="L215" s="65" t="s">
        <v>68</v>
      </c>
      <c r="M215" s="25">
        <v>564</v>
      </c>
      <c r="N215" s="65" t="s">
        <v>63</v>
      </c>
      <c r="O215" s="25">
        <v>825</v>
      </c>
      <c r="P215" s="65" t="s">
        <v>68</v>
      </c>
      <c r="Q215" s="26">
        <v>825</v>
      </c>
      <c r="R215" s="27">
        <v>825.30000000000007</v>
      </c>
      <c r="S215" s="25">
        <v>733.6</v>
      </c>
      <c r="T215" s="25">
        <v>825.30000000000007</v>
      </c>
      <c r="U215" s="26">
        <v>733.6</v>
      </c>
      <c r="V215" s="27">
        <v>714.6</v>
      </c>
      <c r="W215" s="25">
        <v>768.36</v>
      </c>
      <c r="X215" s="25">
        <v>714.6</v>
      </c>
      <c r="Y215" s="26">
        <v>768.36</v>
      </c>
      <c r="Z215" s="27">
        <v>583</v>
      </c>
      <c r="AA215" s="25">
        <v>679</v>
      </c>
      <c r="AB215" s="25">
        <v>583</v>
      </c>
      <c r="AC215" s="26">
        <v>679</v>
      </c>
      <c r="AD215" s="72">
        <v>0.1</v>
      </c>
      <c r="AE215" s="73">
        <v>0.2</v>
      </c>
    </row>
    <row r="216" spans="1:31" s="16" customFormat="1" ht="27.6" customHeight="1" x14ac:dyDescent="0.25">
      <c r="A216" s="218"/>
      <c r="B216" s="24" t="s">
        <v>50</v>
      </c>
      <c r="C216" s="27" t="str">
        <f t="shared" si="16"/>
        <v>ЗЕСТ Экспресс</v>
      </c>
      <c r="D216" s="46" t="str">
        <f t="shared" si="17"/>
        <v>ЗЕСТ Экспресс</v>
      </c>
      <c r="E216" s="25" t="str">
        <f t="shared" si="18"/>
        <v>ФДМ</v>
      </c>
      <c r="F216" s="46" t="str">
        <f t="shared" si="19"/>
        <v>ФДМ</v>
      </c>
      <c r="G216" s="27">
        <f t="shared" si="20"/>
        <v>640</v>
      </c>
      <c r="H216" s="25">
        <f t="shared" si="21"/>
        <v>707</v>
      </c>
      <c r="I216" s="25">
        <f t="shared" si="22"/>
        <v>718</v>
      </c>
      <c r="J216" s="26">
        <f t="shared" si="23"/>
        <v>839</v>
      </c>
      <c r="K216" s="27">
        <v>640</v>
      </c>
      <c r="L216" s="65" t="s">
        <v>68</v>
      </c>
      <c r="M216" s="25">
        <v>707</v>
      </c>
      <c r="N216" s="65" t="s">
        <v>63</v>
      </c>
      <c r="O216" s="25">
        <v>959</v>
      </c>
      <c r="P216" s="65" t="s">
        <v>68</v>
      </c>
      <c r="Q216" s="26">
        <v>959</v>
      </c>
      <c r="R216" s="27">
        <v>1086.3</v>
      </c>
      <c r="S216" s="25">
        <v>965.6</v>
      </c>
      <c r="T216" s="25">
        <v>1086.3</v>
      </c>
      <c r="U216" s="26">
        <v>965.6</v>
      </c>
      <c r="V216" s="27">
        <v>884.96</v>
      </c>
      <c r="W216" s="25">
        <v>951.56</v>
      </c>
      <c r="X216" s="25">
        <v>884.96</v>
      </c>
      <c r="Y216" s="26">
        <v>951.56</v>
      </c>
      <c r="Z216" s="27">
        <v>718</v>
      </c>
      <c r="AA216" s="25">
        <v>839</v>
      </c>
      <c r="AB216" s="25">
        <v>718</v>
      </c>
      <c r="AC216" s="26">
        <v>839</v>
      </c>
      <c r="AD216" s="72">
        <v>0.2</v>
      </c>
      <c r="AE216" s="73">
        <v>0.2</v>
      </c>
    </row>
    <row r="217" spans="1:31" s="16" customFormat="1" ht="27.6" customHeight="1" x14ac:dyDescent="0.25">
      <c r="A217" s="218"/>
      <c r="B217" s="24" t="s">
        <v>51</v>
      </c>
      <c r="C217" s="27" t="str">
        <f t="shared" si="16"/>
        <v>ЗЕСТ Экспресс</v>
      </c>
      <c r="D217" s="46" t="str">
        <f t="shared" si="17"/>
        <v>ЗЕСТ Экспресс</v>
      </c>
      <c r="E217" s="25" t="str">
        <f t="shared" si="18"/>
        <v>ФДМ</v>
      </c>
      <c r="F217" s="46" t="str">
        <f t="shared" si="19"/>
        <v>ФДМ</v>
      </c>
      <c r="G217" s="27">
        <f t="shared" si="20"/>
        <v>749</v>
      </c>
      <c r="H217" s="25">
        <f t="shared" si="21"/>
        <v>848</v>
      </c>
      <c r="I217" s="25">
        <f t="shared" si="22"/>
        <v>853</v>
      </c>
      <c r="J217" s="26">
        <f t="shared" si="23"/>
        <v>999</v>
      </c>
      <c r="K217" s="27">
        <v>749</v>
      </c>
      <c r="L217" s="65" t="s">
        <v>68</v>
      </c>
      <c r="M217" s="25">
        <v>848</v>
      </c>
      <c r="N217" s="65" t="s">
        <v>63</v>
      </c>
      <c r="O217" s="25">
        <v>1102</v>
      </c>
      <c r="P217" s="65" t="s">
        <v>68</v>
      </c>
      <c r="Q217" s="26">
        <v>1102</v>
      </c>
      <c r="R217" s="27">
        <v>1347.3</v>
      </c>
      <c r="S217" s="25">
        <v>1197.6000000000001</v>
      </c>
      <c r="T217" s="25">
        <v>1347.3</v>
      </c>
      <c r="U217" s="26">
        <v>1197.6000000000001</v>
      </c>
      <c r="V217" s="27">
        <v>1055.3499999999999</v>
      </c>
      <c r="W217" s="25">
        <v>1134.75</v>
      </c>
      <c r="X217" s="25">
        <v>1055.3499999999999</v>
      </c>
      <c r="Y217" s="26">
        <v>1134.75</v>
      </c>
      <c r="Z217" s="27">
        <v>853</v>
      </c>
      <c r="AA217" s="25">
        <v>999</v>
      </c>
      <c r="AB217" s="25">
        <v>853</v>
      </c>
      <c r="AC217" s="26">
        <v>999</v>
      </c>
      <c r="AD217" s="72">
        <v>0.2</v>
      </c>
      <c r="AE217" s="73">
        <v>0.1</v>
      </c>
    </row>
    <row r="218" spans="1:31" s="16" customFormat="1" ht="27.6" customHeight="1" x14ac:dyDescent="0.25">
      <c r="A218" s="218"/>
      <c r="B218" s="24" t="s">
        <v>52</v>
      </c>
      <c r="C218" s="27" t="str">
        <f t="shared" si="16"/>
        <v>ЗЕСТ Экспресс</v>
      </c>
      <c r="D218" s="46" t="str">
        <f t="shared" si="17"/>
        <v>ЗЕСТ Экспресс</v>
      </c>
      <c r="E218" s="25" t="str">
        <f t="shared" si="18"/>
        <v>ФДМ</v>
      </c>
      <c r="F218" s="46" t="str">
        <f t="shared" si="19"/>
        <v>ФДМ</v>
      </c>
      <c r="G218" s="27">
        <f t="shared" si="20"/>
        <v>849</v>
      </c>
      <c r="H218" s="25">
        <f t="shared" si="21"/>
        <v>1002</v>
      </c>
      <c r="I218" s="25">
        <f t="shared" si="22"/>
        <v>988</v>
      </c>
      <c r="J218" s="26">
        <f t="shared" si="23"/>
        <v>1159</v>
      </c>
      <c r="K218" s="27">
        <v>849</v>
      </c>
      <c r="L218" s="65" t="s">
        <v>68</v>
      </c>
      <c r="M218" s="25">
        <v>1002</v>
      </c>
      <c r="N218" s="65" t="s">
        <v>63</v>
      </c>
      <c r="O218" s="25">
        <v>1256</v>
      </c>
      <c r="P218" s="65" t="s">
        <v>68</v>
      </c>
      <c r="Q218" s="26">
        <v>1256</v>
      </c>
      <c r="R218" s="27">
        <v>850.5</v>
      </c>
      <c r="S218" s="25">
        <v>1429.6000000000001</v>
      </c>
      <c r="T218" s="25">
        <v>1608.3</v>
      </c>
      <c r="U218" s="26">
        <v>1429.6000000000001</v>
      </c>
      <c r="V218" s="27">
        <v>1166.45</v>
      </c>
      <c r="W218" s="25">
        <v>1254.25</v>
      </c>
      <c r="X218" s="25">
        <v>1166.45</v>
      </c>
      <c r="Y218" s="26">
        <v>1254.25</v>
      </c>
      <c r="Z218" s="27">
        <v>988</v>
      </c>
      <c r="AA218" s="25">
        <v>1159</v>
      </c>
      <c r="AB218" s="25">
        <v>988</v>
      </c>
      <c r="AC218" s="26">
        <v>1159</v>
      </c>
      <c r="AD218" s="72">
        <v>0.15</v>
      </c>
      <c r="AE218" s="73">
        <v>0.05</v>
      </c>
    </row>
    <row r="219" spans="1:31" s="16" customFormat="1" ht="26.4" customHeight="1" x14ac:dyDescent="0.25">
      <c r="A219" s="218"/>
      <c r="B219" s="24" t="s">
        <v>53</v>
      </c>
      <c r="C219" s="27" t="str">
        <f t="shared" si="16"/>
        <v>КурьерСервисЭкспресс</v>
      </c>
      <c r="D219" s="46" t="str">
        <f t="shared" si="17"/>
        <v>ЗЕСТ Экспресс</v>
      </c>
      <c r="E219" s="25" t="str">
        <f t="shared" si="18"/>
        <v>ФДМ</v>
      </c>
      <c r="F219" s="46" t="str">
        <f t="shared" si="19"/>
        <v>ФДМ</v>
      </c>
      <c r="G219" s="27">
        <f t="shared" si="20"/>
        <v>850.5</v>
      </c>
      <c r="H219" s="25">
        <f t="shared" si="21"/>
        <v>1136</v>
      </c>
      <c r="I219" s="25">
        <f t="shared" si="22"/>
        <v>1123</v>
      </c>
      <c r="J219" s="26">
        <f t="shared" si="23"/>
        <v>1319</v>
      </c>
      <c r="K219" s="27">
        <v>926</v>
      </c>
      <c r="L219" s="65" t="s">
        <v>68</v>
      </c>
      <c r="M219" s="25">
        <v>1136</v>
      </c>
      <c r="N219" s="65" t="s">
        <v>63</v>
      </c>
      <c r="O219" s="25">
        <v>1403</v>
      </c>
      <c r="P219" s="65" t="s">
        <v>68</v>
      </c>
      <c r="Q219" s="26">
        <v>1403</v>
      </c>
      <c r="R219" s="27">
        <v>850.5</v>
      </c>
      <c r="S219" s="25">
        <v>1649.6000000000001</v>
      </c>
      <c r="T219" s="25">
        <v>1855.8</v>
      </c>
      <c r="U219" s="26">
        <v>1649.6000000000001</v>
      </c>
      <c r="V219" s="27">
        <v>1277.5999999999999</v>
      </c>
      <c r="W219" s="25">
        <v>1373.75</v>
      </c>
      <c r="X219" s="25">
        <v>1277.5999999999999</v>
      </c>
      <c r="Y219" s="26">
        <v>1373.75</v>
      </c>
      <c r="Z219" s="27">
        <v>1123</v>
      </c>
      <c r="AA219" s="25">
        <v>1319</v>
      </c>
      <c r="AB219" s="25">
        <v>1123</v>
      </c>
      <c r="AC219" s="26">
        <v>1319</v>
      </c>
      <c r="AD219" s="72">
        <v>0.1</v>
      </c>
      <c r="AE219" s="73">
        <v>0.05</v>
      </c>
    </row>
    <row r="220" spans="1:31" s="16" customFormat="1" ht="42" customHeight="1" thickBot="1" x14ac:dyDescent="0.3">
      <c r="A220" s="218"/>
      <c r="B220" s="28" t="s">
        <v>54</v>
      </c>
      <c r="C220" s="27" t="str">
        <f t="shared" si="16"/>
        <v>ЗЕСТ Экспресс</v>
      </c>
      <c r="D220" s="46" t="str">
        <f t="shared" si="17"/>
        <v>ФГУП ГЦСС</v>
      </c>
      <c r="E220" s="25" t="str">
        <f t="shared" si="18"/>
        <v>ЗЕСТ Экспресс</v>
      </c>
      <c r="F220" s="46" t="str">
        <f t="shared" si="19"/>
        <v>ЗЕСТ Экспресс</v>
      </c>
      <c r="G220" s="27">
        <f t="shared" si="20"/>
        <v>22</v>
      </c>
      <c r="H220" s="25">
        <f t="shared" si="21"/>
        <v>23.9</v>
      </c>
      <c r="I220" s="25">
        <f t="shared" si="22"/>
        <v>21</v>
      </c>
      <c r="J220" s="26">
        <f t="shared" si="23"/>
        <v>21</v>
      </c>
      <c r="K220" s="27">
        <v>22</v>
      </c>
      <c r="L220" s="65" t="s">
        <v>68</v>
      </c>
      <c r="M220" s="25">
        <v>24</v>
      </c>
      <c r="N220" s="65" t="s">
        <v>63</v>
      </c>
      <c r="O220" s="25">
        <v>21</v>
      </c>
      <c r="P220" s="65" t="s">
        <v>68</v>
      </c>
      <c r="Q220" s="26">
        <v>21</v>
      </c>
      <c r="R220" s="27">
        <v>46.800000000000004</v>
      </c>
      <c r="S220" s="25">
        <v>41.6</v>
      </c>
      <c r="T220" s="25">
        <v>46.800000000000004</v>
      </c>
      <c r="U220" s="26">
        <v>41.6</v>
      </c>
      <c r="V220" s="27">
        <v>22.23</v>
      </c>
      <c r="W220" s="25">
        <v>23.9</v>
      </c>
      <c r="X220" s="25">
        <v>22.23</v>
      </c>
      <c r="Y220" s="26">
        <v>23.9</v>
      </c>
      <c r="Z220" s="27">
        <v>27</v>
      </c>
      <c r="AA220" s="25">
        <v>32</v>
      </c>
      <c r="AB220" s="25">
        <v>27</v>
      </c>
      <c r="AC220" s="26">
        <v>32</v>
      </c>
      <c r="AD220" s="72">
        <v>0.05</v>
      </c>
      <c r="AE220" s="73">
        <v>0.05</v>
      </c>
    </row>
    <row r="221" spans="1:31" s="35" customFormat="1" ht="42" hidden="1" customHeight="1" x14ac:dyDescent="0.25">
      <c r="A221" s="36"/>
      <c r="B221" s="30"/>
      <c r="C221" s="27" t="e">
        <f t="shared" si="16"/>
        <v>#REF!</v>
      </c>
      <c r="D221" s="46" t="e">
        <f t="shared" si="17"/>
        <v>#REF!</v>
      </c>
      <c r="E221" s="25" t="e">
        <f t="shared" si="18"/>
        <v>#REF!</v>
      </c>
      <c r="F221" s="46" t="e">
        <f t="shared" si="19"/>
        <v>#REF!</v>
      </c>
      <c r="G221" s="27" t="e">
        <f t="shared" si="20"/>
        <v>#REF!</v>
      </c>
      <c r="H221" s="25" t="e">
        <f t="shared" si="21"/>
        <v>#REF!</v>
      </c>
      <c r="I221" s="25" t="e">
        <f t="shared" si="22"/>
        <v>#REF!</v>
      </c>
      <c r="J221" s="26" t="e">
        <f t="shared" si="23"/>
        <v>#REF!</v>
      </c>
      <c r="K221" s="31" t="e">
        <f>SUMPRODUCT(#REF!,K211:K220)</f>
        <v>#REF!</v>
      </c>
      <c r="L221" s="66"/>
      <c r="M221" s="32" t="e">
        <f>SUMPRODUCT(#REF!,M211:M220)</f>
        <v>#REF!</v>
      </c>
      <c r="N221" s="66"/>
      <c r="O221" s="38"/>
      <c r="P221" s="66"/>
      <c r="Q221" s="34" t="e">
        <f>SUMPRODUCT(#REF!,Q211:Q220)</f>
        <v>#REF!</v>
      </c>
      <c r="R221" s="31" t="e">
        <f>SUMPRODUCT(#REF!,R211:R220)</f>
        <v>#REF!</v>
      </c>
      <c r="S221" s="32" t="e">
        <f>SUMPRODUCT(#REF!,S211:S220)</f>
        <v>#REF!</v>
      </c>
      <c r="T221" s="33" t="e">
        <f>SUMPRODUCT(#REF!,T211:T220)</f>
        <v>#REF!</v>
      </c>
      <c r="U221" s="34" t="e">
        <f>SUMPRODUCT(#REF!,U211:U220)</f>
        <v>#REF!</v>
      </c>
      <c r="V221" s="31" t="e">
        <f>SUMPRODUCT(#REF!,V211:V220)</f>
        <v>#REF!</v>
      </c>
      <c r="W221" s="32" t="e">
        <f>SUMPRODUCT(#REF!,W211:W220)</f>
        <v>#REF!</v>
      </c>
      <c r="X221" s="33" t="e">
        <f>SUMPRODUCT(#REF!,X211:X220)</f>
        <v>#REF!</v>
      </c>
      <c r="Y221" s="34" t="e">
        <f>SUMPRODUCT(#REF!,Y211:Y220)</f>
        <v>#REF!</v>
      </c>
      <c r="Z221" s="31" t="e">
        <f>SUMPRODUCT(#REF!,Z211:Z220)</f>
        <v>#REF!</v>
      </c>
      <c r="AA221" s="32" t="e">
        <f>SUMPRODUCT(#REF!,AA211:AA220)</f>
        <v>#REF!</v>
      </c>
      <c r="AB221" s="33" t="e">
        <f>SUMPRODUCT(#REF!,AB211:AB220)</f>
        <v>#REF!</v>
      </c>
      <c r="AC221" s="34" t="e">
        <f>SUMPRODUCT(#REF!,AC211:AC220)</f>
        <v>#REF!</v>
      </c>
      <c r="AD221" s="74">
        <f>SUM(AD211:AD220)</f>
        <v>1</v>
      </c>
      <c r="AE221" s="75">
        <f>SUM(AE211:AE220)</f>
        <v>1</v>
      </c>
    </row>
    <row r="222" spans="1:31" s="16" customFormat="1" ht="14.4" x14ac:dyDescent="0.25">
      <c r="A222" s="187" t="s">
        <v>13</v>
      </c>
      <c r="B222" s="24" t="s">
        <v>42</v>
      </c>
      <c r="C222" s="27" t="str">
        <f t="shared" si="16"/>
        <v>ЗЕСТ Экспресс</v>
      </c>
      <c r="D222" s="46" t="str">
        <f t="shared" si="17"/>
        <v>КурьерСервисЭкспресс</v>
      </c>
      <c r="E222" s="25" t="str">
        <f t="shared" si="18"/>
        <v>КурьерСервисЭкспресс</v>
      </c>
      <c r="F222" s="46" t="str">
        <f t="shared" si="19"/>
        <v>КурьерСервисЭкспресс</v>
      </c>
      <c r="G222" s="27">
        <f t="shared" si="20"/>
        <v>287</v>
      </c>
      <c r="H222" s="25">
        <f t="shared" si="21"/>
        <v>350</v>
      </c>
      <c r="I222" s="25">
        <f t="shared" si="22"/>
        <v>350</v>
      </c>
      <c r="J222" s="26">
        <f t="shared" si="23"/>
        <v>350</v>
      </c>
      <c r="K222" s="27">
        <v>287</v>
      </c>
      <c r="L222" s="65" t="s">
        <v>57</v>
      </c>
      <c r="M222" s="25">
        <v>368</v>
      </c>
      <c r="N222" s="65" t="s">
        <v>63</v>
      </c>
      <c r="O222" s="25">
        <v>634</v>
      </c>
      <c r="P222" s="65" t="s">
        <v>64</v>
      </c>
      <c r="Q222" s="26">
        <v>634</v>
      </c>
      <c r="R222" s="27">
        <v>350</v>
      </c>
      <c r="S222" s="25">
        <v>350</v>
      </c>
      <c r="T222" s="25">
        <v>350</v>
      </c>
      <c r="U222" s="26">
        <v>350</v>
      </c>
      <c r="V222" s="27">
        <v>442.22</v>
      </c>
      <c r="W222" s="25">
        <v>456.15</v>
      </c>
      <c r="X222" s="25">
        <v>442.22</v>
      </c>
      <c r="Y222" s="26">
        <v>456.15</v>
      </c>
      <c r="Z222" s="27">
        <v>460</v>
      </c>
      <c r="AA222" s="25">
        <v>530</v>
      </c>
      <c r="AB222" s="25">
        <v>460</v>
      </c>
      <c r="AC222" s="26">
        <v>530</v>
      </c>
      <c r="AD222" s="70">
        <v>0.05</v>
      </c>
      <c r="AE222" s="71">
        <v>0.05</v>
      </c>
    </row>
    <row r="223" spans="1:31" s="16" customFormat="1" ht="27.6" customHeight="1" x14ac:dyDescent="0.25">
      <c r="A223" s="187"/>
      <c r="B223" s="24" t="s">
        <v>46</v>
      </c>
      <c r="C223" s="27" t="str">
        <f t="shared" si="16"/>
        <v>ЗЕСТ Экспресс</v>
      </c>
      <c r="D223" s="46" t="str">
        <f t="shared" si="17"/>
        <v>ЗЕСТ Экспресс</v>
      </c>
      <c r="E223" s="25" t="str">
        <f t="shared" si="18"/>
        <v>КурьерСервисЭкспресс</v>
      </c>
      <c r="F223" s="46" t="str">
        <f t="shared" si="19"/>
        <v>КурьерСервисЭкспресс</v>
      </c>
      <c r="G223" s="27">
        <f t="shared" si="20"/>
        <v>302</v>
      </c>
      <c r="H223" s="25">
        <f t="shared" si="21"/>
        <v>381</v>
      </c>
      <c r="I223" s="25">
        <f t="shared" si="22"/>
        <v>400</v>
      </c>
      <c r="J223" s="26">
        <f t="shared" si="23"/>
        <v>400</v>
      </c>
      <c r="K223" s="27">
        <v>302</v>
      </c>
      <c r="L223" s="65" t="s">
        <v>57</v>
      </c>
      <c r="M223" s="25">
        <v>381</v>
      </c>
      <c r="N223" s="65" t="s">
        <v>63</v>
      </c>
      <c r="O223" s="25">
        <v>664</v>
      </c>
      <c r="P223" s="65" t="s">
        <v>64</v>
      </c>
      <c r="Q223" s="26">
        <v>664</v>
      </c>
      <c r="R223" s="27">
        <v>400</v>
      </c>
      <c r="S223" s="25">
        <v>400</v>
      </c>
      <c r="T223" s="25">
        <v>400</v>
      </c>
      <c r="U223" s="26">
        <v>400</v>
      </c>
      <c r="V223" s="27">
        <v>476.07</v>
      </c>
      <c r="W223" s="25">
        <v>511.9</v>
      </c>
      <c r="X223" s="25">
        <v>476.07</v>
      </c>
      <c r="Y223" s="26">
        <v>511.9</v>
      </c>
      <c r="Z223" s="27">
        <v>460</v>
      </c>
      <c r="AA223" s="25">
        <v>530</v>
      </c>
      <c r="AB223" s="25">
        <v>460</v>
      </c>
      <c r="AC223" s="26">
        <v>530</v>
      </c>
      <c r="AD223" s="72">
        <v>0.05</v>
      </c>
      <c r="AE223" s="73">
        <v>0.05</v>
      </c>
    </row>
    <row r="224" spans="1:31" s="16" customFormat="1" ht="27.6" customHeight="1" x14ac:dyDescent="0.25">
      <c r="A224" s="187"/>
      <c r="B224" s="24" t="s">
        <v>47</v>
      </c>
      <c r="C224" s="27" t="str">
        <f t="shared" si="16"/>
        <v>ЗЕСТ Экспресс</v>
      </c>
      <c r="D224" s="46" t="str">
        <f t="shared" si="17"/>
        <v>ФГУП ГЦСС</v>
      </c>
      <c r="E224" s="25" t="str">
        <f t="shared" si="18"/>
        <v>ФДМ</v>
      </c>
      <c r="F224" s="46" t="str">
        <f t="shared" si="19"/>
        <v>КурьерСервисЭкспресс</v>
      </c>
      <c r="G224" s="27">
        <f t="shared" si="20"/>
        <v>393</v>
      </c>
      <c r="H224" s="25">
        <f t="shared" si="21"/>
        <v>691.36</v>
      </c>
      <c r="I224" s="25">
        <f t="shared" si="22"/>
        <v>590</v>
      </c>
      <c r="J224" s="26">
        <f t="shared" si="23"/>
        <v>630.40000000000009</v>
      </c>
      <c r="K224" s="27">
        <v>393</v>
      </c>
      <c r="L224" s="65" t="s">
        <v>57</v>
      </c>
      <c r="M224" s="25">
        <v>729</v>
      </c>
      <c r="N224" s="65" t="s">
        <v>63</v>
      </c>
      <c r="O224" s="25">
        <v>709</v>
      </c>
      <c r="P224" s="65" t="s">
        <v>64</v>
      </c>
      <c r="Q224" s="26">
        <v>709</v>
      </c>
      <c r="R224" s="27">
        <v>846</v>
      </c>
      <c r="S224" s="25">
        <v>1128</v>
      </c>
      <c r="T224" s="25">
        <v>709.2</v>
      </c>
      <c r="U224" s="26">
        <v>630.40000000000009</v>
      </c>
      <c r="V224" s="27">
        <v>642.97</v>
      </c>
      <c r="W224" s="25">
        <v>691.36</v>
      </c>
      <c r="X224" s="25">
        <v>642.97</v>
      </c>
      <c r="Y224" s="26">
        <v>691.36</v>
      </c>
      <c r="Z224" s="27">
        <v>590</v>
      </c>
      <c r="AA224" s="25">
        <v>730</v>
      </c>
      <c r="AB224" s="25">
        <v>590</v>
      </c>
      <c r="AC224" s="26">
        <v>730</v>
      </c>
      <c r="AD224" s="72">
        <v>0.05</v>
      </c>
      <c r="AE224" s="73">
        <v>0.1</v>
      </c>
    </row>
    <row r="225" spans="1:31" s="16" customFormat="1" ht="27.6" customHeight="1" x14ac:dyDescent="0.25">
      <c r="A225" s="187"/>
      <c r="B225" s="24" t="s">
        <v>48</v>
      </c>
      <c r="C225" s="27" t="str">
        <f t="shared" si="16"/>
        <v>ЗЕСТ Экспресс</v>
      </c>
      <c r="D225" s="46" t="str">
        <f t="shared" si="17"/>
        <v>ФГУП ГЦСС</v>
      </c>
      <c r="E225" s="25" t="str">
        <f t="shared" si="18"/>
        <v>ФДМ</v>
      </c>
      <c r="F225" s="46" t="str">
        <f t="shared" si="19"/>
        <v>ЗЕСТ Экспресс</v>
      </c>
      <c r="G225" s="27">
        <f t="shared" si="20"/>
        <v>473</v>
      </c>
      <c r="H225" s="25">
        <f t="shared" si="21"/>
        <v>838.98</v>
      </c>
      <c r="I225" s="25">
        <f t="shared" si="22"/>
        <v>720</v>
      </c>
      <c r="J225" s="26">
        <f t="shared" si="23"/>
        <v>749</v>
      </c>
      <c r="K225" s="27">
        <v>473</v>
      </c>
      <c r="L225" s="65" t="s">
        <v>57</v>
      </c>
      <c r="M225" s="25">
        <v>1056</v>
      </c>
      <c r="N225" s="65" t="s">
        <v>63</v>
      </c>
      <c r="O225" s="25">
        <v>749</v>
      </c>
      <c r="P225" s="65" t="s">
        <v>64</v>
      </c>
      <c r="Q225" s="26">
        <v>749</v>
      </c>
      <c r="R225" s="27">
        <v>1098</v>
      </c>
      <c r="S225" s="25">
        <v>1464</v>
      </c>
      <c r="T225" s="25">
        <v>867.6</v>
      </c>
      <c r="U225" s="26">
        <v>771.2</v>
      </c>
      <c r="V225" s="27">
        <v>780.26</v>
      </c>
      <c r="W225" s="25">
        <v>838.98</v>
      </c>
      <c r="X225" s="25">
        <v>780.26</v>
      </c>
      <c r="Y225" s="26">
        <v>838.98</v>
      </c>
      <c r="Z225" s="27">
        <v>720</v>
      </c>
      <c r="AA225" s="25">
        <v>930</v>
      </c>
      <c r="AB225" s="25">
        <v>720</v>
      </c>
      <c r="AC225" s="26">
        <v>930</v>
      </c>
      <c r="AD225" s="72">
        <v>0.05</v>
      </c>
      <c r="AE225" s="73">
        <v>0.15</v>
      </c>
    </row>
    <row r="226" spans="1:31" s="16" customFormat="1" ht="27.6" customHeight="1" x14ac:dyDescent="0.25">
      <c r="A226" s="187"/>
      <c r="B226" s="24" t="s">
        <v>49</v>
      </c>
      <c r="C226" s="27" t="str">
        <f t="shared" si="16"/>
        <v>ЗЕСТ Экспресс</v>
      </c>
      <c r="D226" s="46" t="str">
        <f t="shared" si="17"/>
        <v>ФГУП ГЦСС</v>
      </c>
      <c r="E226" s="25" t="str">
        <f t="shared" si="18"/>
        <v>ЗЕСТ Экспресс</v>
      </c>
      <c r="F226" s="46" t="str">
        <f t="shared" si="19"/>
        <v>ЗЕСТ Экспресс</v>
      </c>
      <c r="G226" s="27">
        <f t="shared" si="20"/>
        <v>670</v>
      </c>
      <c r="H226" s="25">
        <f t="shared" si="21"/>
        <v>1192.08</v>
      </c>
      <c r="I226" s="25">
        <f t="shared" si="22"/>
        <v>887</v>
      </c>
      <c r="J226" s="26">
        <f t="shared" si="23"/>
        <v>887</v>
      </c>
      <c r="K226" s="27">
        <v>670</v>
      </c>
      <c r="L226" s="65" t="s">
        <v>57</v>
      </c>
      <c r="M226" s="25">
        <v>1876</v>
      </c>
      <c r="N226" s="65" t="s">
        <v>63</v>
      </c>
      <c r="O226" s="25">
        <v>887</v>
      </c>
      <c r="P226" s="65" t="s">
        <v>64</v>
      </c>
      <c r="Q226" s="26">
        <v>887</v>
      </c>
      <c r="R226" s="27">
        <v>1539</v>
      </c>
      <c r="S226" s="25">
        <v>2052</v>
      </c>
      <c r="T226" s="25">
        <v>1144.8</v>
      </c>
      <c r="U226" s="26">
        <v>1017.6</v>
      </c>
      <c r="V226" s="27">
        <v>1108.6500000000001</v>
      </c>
      <c r="W226" s="25">
        <v>1192.08</v>
      </c>
      <c r="X226" s="25">
        <v>1108.6500000000001</v>
      </c>
      <c r="Y226" s="26">
        <v>1192.08</v>
      </c>
      <c r="Z226" s="27">
        <v>1045</v>
      </c>
      <c r="AA226" s="25">
        <v>1430</v>
      </c>
      <c r="AB226" s="25">
        <v>1045</v>
      </c>
      <c r="AC226" s="26">
        <v>1430</v>
      </c>
      <c r="AD226" s="72">
        <v>0.1</v>
      </c>
      <c r="AE226" s="73">
        <v>0.2</v>
      </c>
    </row>
    <row r="227" spans="1:31" s="16" customFormat="1" ht="27.6" customHeight="1" x14ac:dyDescent="0.25">
      <c r="A227" s="187"/>
      <c r="B227" s="24" t="s">
        <v>50</v>
      </c>
      <c r="C227" s="27" t="str">
        <f t="shared" si="16"/>
        <v>ЗЕСТ Экспресс</v>
      </c>
      <c r="D227" s="46" t="str">
        <f t="shared" si="17"/>
        <v>ФГУП ГЦСС</v>
      </c>
      <c r="E227" s="25" t="str">
        <f t="shared" si="18"/>
        <v>ЗЕСТ Экспресс</v>
      </c>
      <c r="F227" s="46" t="str">
        <f t="shared" si="19"/>
        <v>ЗЕСТ Экспресс</v>
      </c>
      <c r="G227" s="27">
        <f t="shared" si="20"/>
        <v>851</v>
      </c>
      <c r="H227" s="25">
        <f t="shared" si="21"/>
        <v>1545.18</v>
      </c>
      <c r="I227" s="25">
        <f t="shared" si="22"/>
        <v>1038</v>
      </c>
      <c r="J227" s="26">
        <f t="shared" si="23"/>
        <v>1038</v>
      </c>
      <c r="K227" s="27">
        <v>851</v>
      </c>
      <c r="L227" s="65" t="s">
        <v>57</v>
      </c>
      <c r="M227" s="25">
        <v>2666</v>
      </c>
      <c r="N227" s="65" t="s">
        <v>63</v>
      </c>
      <c r="O227" s="25">
        <v>1038</v>
      </c>
      <c r="P227" s="65" t="s">
        <v>64</v>
      </c>
      <c r="Q227" s="26">
        <v>1038</v>
      </c>
      <c r="R227" s="27">
        <v>2169</v>
      </c>
      <c r="S227" s="25">
        <v>2892</v>
      </c>
      <c r="T227" s="25">
        <v>1540.8</v>
      </c>
      <c r="U227" s="26">
        <v>1369.6000000000001</v>
      </c>
      <c r="V227" s="27">
        <v>1437.02</v>
      </c>
      <c r="W227" s="25">
        <v>1545.18</v>
      </c>
      <c r="X227" s="25">
        <v>1437.02</v>
      </c>
      <c r="Y227" s="26">
        <v>1545.18</v>
      </c>
      <c r="Z227" s="27">
        <v>1370</v>
      </c>
      <c r="AA227" s="25">
        <v>1930</v>
      </c>
      <c r="AB227" s="25">
        <v>1370</v>
      </c>
      <c r="AC227" s="26">
        <v>1930</v>
      </c>
      <c r="AD227" s="72">
        <v>0.2</v>
      </c>
      <c r="AE227" s="73">
        <v>0.2</v>
      </c>
    </row>
    <row r="228" spans="1:31" s="16" customFormat="1" ht="27.6" customHeight="1" x14ac:dyDescent="0.25">
      <c r="A228" s="187"/>
      <c r="B228" s="24" t="s">
        <v>51</v>
      </c>
      <c r="C228" s="27" t="str">
        <f t="shared" si="16"/>
        <v>ЗЕСТ Экспресс</v>
      </c>
      <c r="D228" s="46" t="str">
        <f t="shared" si="17"/>
        <v>ФГУП ГЦСС</v>
      </c>
      <c r="E228" s="25" t="str">
        <f t="shared" si="18"/>
        <v>ЗЕСТ Экспресс</v>
      </c>
      <c r="F228" s="46" t="str">
        <f t="shared" si="19"/>
        <v>ЗЕСТ Экспресс</v>
      </c>
      <c r="G228" s="27">
        <f t="shared" si="20"/>
        <v>1019</v>
      </c>
      <c r="H228" s="25">
        <f t="shared" si="21"/>
        <v>1898.33</v>
      </c>
      <c r="I228" s="25">
        <f t="shared" si="22"/>
        <v>1201</v>
      </c>
      <c r="J228" s="26">
        <f t="shared" si="23"/>
        <v>1201</v>
      </c>
      <c r="K228" s="27">
        <v>1019</v>
      </c>
      <c r="L228" s="65" t="s">
        <v>57</v>
      </c>
      <c r="M228" s="25">
        <v>3447</v>
      </c>
      <c r="N228" s="65" t="s">
        <v>63</v>
      </c>
      <c r="O228" s="25">
        <v>1201</v>
      </c>
      <c r="P228" s="65" t="s">
        <v>64</v>
      </c>
      <c r="Q228" s="26">
        <v>1201</v>
      </c>
      <c r="R228" s="27">
        <v>2799</v>
      </c>
      <c r="S228" s="25">
        <v>3732</v>
      </c>
      <c r="T228" s="25">
        <v>1936.8</v>
      </c>
      <c r="U228" s="26">
        <v>1721.6000000000001</v>
      </c>
      <c r="V228" s="27">
        <v>1765.45</v>
      </c>
      <c r="W228" s="25">
        <v>1898.33</v>
      </c>
      <c r="X228" s="25">
        <v>1765.45</v>
      </c>
      <c r="Y228" s="26">
        <v>1898.33</v>
      </c>
      <c r="Z228" s="27">
        <v>1695</v>
      </c>
      <c r="AA228" s="25">
        <v>2430</v>
      </c>
      <c r="AB228" s="25">
        <v>1695</v>
      </c>
      <c r="AC228" s="26">
        <v>2430</v>
      </c>
      <c r="AD228" s="72">
        <v>0.2</v>
      </c>
      <c r="AE228" s="73">
        <v>0.1</v>
      </c>
    </row>
    <row r="229" spans="1:31" s="16" customFormat="1" ht="27.6" customHeight="1" x14ac:dyDescent="0.25">
      <c r="A229" s="187"/>
      <c r="B229" s="24" t="s">
        <v>52</v>
      </c>
      <c r="C229" s="27" t="str">
        <f t="shared" si="16"/>
        <v>ЗЕСТ Экспресс</v>
      </c>
      <c r="D229" s="46" t="str">
        <f t="shared" si="17"/>
        <v>ФГУП ГЦСС</v>
      </c>
      <c r="E229" s="25" t="str">
        <f t="shared" si="18"/>
        <v>ЗЕСТ Экспресс</v>
      </c>
      <c r="F229" s="46" t="str">
        <f t="shared" si="19"/>
        <v>ЗЕСТ Экспресс</v>
      </c>
      <c r="G229" s="27">
        <f t="shared" si="20"/>
        <v>1175</v>
      </c>
      <c r="H229" s="25">
        <f t="shared" si="21"/>
        <v>2196.6799999999998</v>
      </c>
      <c r="I229" s="25">
        <f t="shared" si="22"/>
        <v>1375</v>
      </c>
      <c r="J229" s="26">
        <f t="shared" si="23"/>
        <v>1375</v>
      </c>
      <c r="K229" s="27">
        <v>1175</v>
      </c>
      <c r="L229" s="65" t="s">
        <v>57</v>
      </c>
      <c r="M229" s="25">
        <v>4165</v>
      </c>
      <c r="N229" s="65" t="s">
        <v>63</v>
      </c>
      <c r="O229" s="25">
        <v>1375</v>
      </c>
      <c r="P229" s="65" t="s">
        <v>64</v>
      </c>
      <c r="Q229" s="26">
        <v>1375</v>
      </c>
      <c r="R229" s="27">
        <v>3429</v>
      </c>
      <c r="S229" s="25">
        <v>4572</v>
      </c>
      <c r="T229" s="25">
        <v>2332.8000000000002</v>
      </c>
      <c r="U229" s="26">
        <v>2073.6</v>
      </c>
      <c r="V229" s="27">
        <v>2042.92</v>
      </c>
      <c r="W229" s="25">
        <v>2196.6799999999998</v>
      </c>
      <c r="X229" s="25">
        <v>2042.92</v>
      </c>
      <c r="Y229" s="26">
        <v>2196.6799999999998</v>
      </c>
      <c r="Z229" s="27">
        <v>2020</v>
      </c>
      <c r="AA229" s="25">
        <v>2930</v>
      </c>
      <c r="AB229" s="25">
        <v>2020</v>
      </c>
      <c r="AC229" s="26">
        <v>2930</v>
      </c>
      <c r="AD229" s="72">
        <v>0.15</v>
      </c>
      <c r="AE229" s="73">
        <v>0.05</v>
      </c>
    </row>
    <row r="230" spans="1:31" s="16" customFormat="1" ht="27.6" customHeight="1" x14ac:dyDescent="0.25">
      <c r="A230" s="187"/>
      <c r="B230" s="24" t="s">
        <v>53</v>
      </c>
      <c r="C230" s="27" t="str">
        <f t="shared" si="16"/>
        <v>ЗЕСТ Экспресс</v>
      </c>
      <c r="D230" s="46" t="str">
        <f t="shared" si="17"/>
        <v>ФГУП ГЦСС</v>
      </c>
      <c r="E230" s="25" t="str">
        <f t="shared" si="18"/>
        <v>ЗЕСТ Экспресс</v>
      </c>
      <c r="F230" s="46" t="str">
        <f t="shared" si="19"/>
        <v>ЗЕСТ Экспресс</v>
      </c>
      <c r="G230" s="27">
        <f t="shared" si="20"/>
        <v>1323</v>
      </c>
      <c r="H230" s="25">
        <f t="shared" si="21"/>
        <v>2493.0500000000002</v>
      </c>
      <c r="I230" s="25">
        <f t="shared" si="22"/>
        <v>1561</v>
      </c>
      <c r="J230" s="26">
        <f t="shared" si="23"/>
        <v>1561</v>
      </c>
      <c r="K230" s="27">
        <v>1323</v>
      </c>
      <c r="L230" s="65" t="s">
        <v>57</v>
      </c>
      <c r="M230" s="25">
        <v>4879</v>
      </c>
      <c r="N230" s="65" t="s">
        <v>63</v>
      </c>
      <c r="O230" s="25">
        <v>1561</v>
      </c>
      <c r="P230" s="65" t="s">
        <v>64</v>
      </c>
      <c r="Q230" s="26">
        <v>1561</v>
      </c>
      <c r="R230" s="27">
        <v>4036.5</v>
      </c>
      <c r="S230" s="25">
        <v>5382</v>
      </c>
      <c r="T230" s="25">
        <v>2715.3</v>
      </c>
      <c r="U230" s="26">
        <v>2413.6</v>
      </c>
      <c r="V230" s="27">
        <v>2318.5500000000002</v>
      </c>
      <c r="W230" s="25">
        <v>2493.0500000000002</v>
      </c>
      <c r="X230" s="25">
        <v>2318.5500000000002</v>
      </c>
      <c r="Y230" s="26">
        <v>2493.0500000000002</v>
      </c>
      <c r="Z230" s="27">
        <v>2345</v>
      </c>
      <c r="AA230" s="25">
        <v>3430</v>
      </c>
      <c r="AB230" s="25">
        <v>2345</v>
      </c>
      <c r="AC230" s="26">
        <v>3430</v>
      </c>
      <c r="AD230" s="72">
        <v>0.1</v>
      </c>
      <c r="AE230" s="73">
        <v>0.05</v>
      </c>
    </row>
    <row r="231" spans="1:31" s="16" customFormat="1" ht="42" customHeight="1" thickBot="1" x14ac:dyDescent="0.3">
      <c r="A231" s="187"/>
      <c r="B231" s="28" t="s">
        <v>54</v>
      </c>
      <c r="C231" s="27" t="str">
        <f t="shared" si="16"/>
        <v>ЗЕСТ Экспресс</v>
      </c>
      <c r="D231" s="46" t="str">
        <f t="shared" si="17"/>
        <v>ФГУП ГЦСС</v>
      </c>
      <c r="E231" s="25" t="str">
        <f t="shared" si="18"/>
        <v>ЗЕСТ Экспресс</v>
      </c>
      <c r="F231" s="46" t="str">
        <f t="shared" si="19"/>
        <v>ЗЕСТ Экспресс</v>
      </c>
      <c r="G231" s="27">
        <f t="shared" si="20"/>
        <v>41</v>
      </c>
      <c r="H231" s="25">
        <f t="shared" si="21"/>
        <v>59.47</v>
      </c>
      <c r="I231" s="25">
        <f t="shared" si="22"/>
        <v>28</v>
      </c>
      <c r="J231" s="26">
        <f t="shared" si="23"/>
        <v>28</v>
      </c>
      <c r="K231" s="27">
        <v>41</v>
      </c>
      <c r="L231" s="65" t="s">
        <v>57</v>
      </c>
      <c r="M231" s="25">
        <v>164</v>
      </c>
      <c r="N231" s="65" t="s">
        <v>63</v>
      </c>
      <c r="O231" s="25">
        <v>28</v>
      </c>
      <c r="P231" s="65" t="s">
        <v>64</v>
      </c>
      <c r="Q231" s="26">
        <v>28</v>
      </c>
      <c r="R231" s="27">
        <v>117</v>
      </c>
      <c r="S231" s="25">
        <v>104</v>
      </c>
      <c r="T231" s="25">
        <v>117</v>
      </c>
      <c r="U231" s="26">
        <v>104</v>
      </c>
      <c r="V231" s="27">
        <v>55.31</v>
      </c>
      <c r="W231" s="25">
        <v>59.47</v>
      </c>
      <c r="X231" s="25">
        <v>55.31</v>
      </c>
      <c r="Y231" s="26">
        <v>59.47</v>
      </c>
      <c r="Z231" s="27">
        <v>65</v>
      </c>
      <c r="AA231" s="25">
        <v>100</v>
      </c>
      <c r="AB231" s="25">
        <v>65</v>
      </c>
      <c r="AC231" s="26">
        <v>100</v>
      </c>
      <c r="AD231" s="72">
        <v>0.05</v>
      </c>
      <c r="AE231" s="73">
        <v>0.05</v>
      </c>
    </row>
    <row r="232" spans="1:31" s="35" customFormat="1" ht="42" hidden="1" customHeight="1" x14ac:dyDescent="0.25">
      <c r="A232" s="29"/>
      <c r="B232" s="30"/>
      <c r="C232" s="27" t="e">
        <f t="shared" si="16"/>
        <v>#REF!</v>
      </c>
      <c r="D232" s="46" t="e">
        <f t="shared" si="17"/>
        <v>#REF!</v>
      </c>
      <c r="E232" s="25" t="e">
        <f t="shared" si="18"/>
        <v>#REF!</v>
      </c>
      <c r="F232" s="46" t="e">
        <f t="shared" si="19"/>
        <v>#REF!</v>
      </c>
      <c r="G232" s="27" t="e">
        <f t="shared" si="20"/>
        <v>#REF!</v>
      </c>
      <c r="H232" s="25" t="e">
        <f t="shared" si="21"/>
        <v>#REF!</v>
      </c>
      <c r="I232" s="25" t="e">
        <f t="shared" si="22"/>
        <v>#REF!</v>
      </c>
      <c r="J232" s="26" t="e">
        <f t="shared" si="23"/>
        <v>#REF!</v>
      </c>
      <c r="K232" s="31" t="e">
        <f>SUMPRODUCT(#REF!,K222:K231)</f>
        <v>#REF!</v>
      </c>
      <c r="L232" s="66"/>
      <c r="M232" s="32" t="e">
        <f>SUMPRODUCT(#REF!,M222:M231)</f>
        <v>#REF!</v>
      </c>
      <c r="N232" s="66"/>
      <c r="O232" s="38"/>
      <c r="P232" s="66"/>
      <c r="Q232" s="34" t="e">
        <f>SUMPRODUCT(#REF!,Q222:Q231)</f>
        <v>#REF!</v>
      </c>
      <c r="R232" s="31" t="e">
        <f>SUMPRODUCT(#REF!,R222:R231)</f>
        <v>#REF!</v>
      </c>
      <c r="S232" s="32" t="e">
        <f>SUMPRODUCT(#REF!,S222:S231)</f>
        <v>#REF!</v>
      </c>
      <c r="T232" s="33" t="e">
        <f>SUMPRODUCT(#REF!,T222:T231)</f>
        <v>#REF!</v>
      </c>
      <c r="U232" s="34" t="e">
        <f>SUMPRODUCT(#REF!,U222:U231)</f>
        <v>#REF!</v>
      </c>
      <c r="V232" s="31" t="e">
        <f>SUMPRODUCT(#REF!,V222:V231)</f>
        <v>#REF!</v>
      </c>
      <c r="W232" s="32" t="e">
        <f>SUMPRODUCT(#REF!,W222:W231)</f>
        <v>#REF!</v>
      </c>
      <c r="X232" s="33" t="e">
        <f>SUMPRODUCT(#REF!,X222:X231)</f>
        <v>#REF!</v>
      </c>
      <c r="Y232" s="34" t="e">
        <f>SUMPRODUCT(#REF!,Y222:Y231)</f>
        <v>#REF!</v>
      </c>
      <c r="Z232" s="31" t="e">
        <f>SUMPRODUCT(#REF!,Z222:Z231)</f>
        <v>#REF!</v>
      </c>
      <c r="AA232" s="32" t="e">
        <f>SUMPRODUCT(#REF!,AA222:AA231)</f>
        <v>#REF!</v>
      </c>
      <c r="AB232" s="33" t="e">
        <f>SUMPRODUCT(#REF!,AB222:AB231)</f>
        <v>#REF!</v>
      </c>
      <c r="AC232" s="34" t="e">
        <f>SUMPRODUCT(#REF!,AC222:AC231)</f>
        <v>#REF!</v>
      </c>
      <c r="AD232" s="74">
        <f>SUM(AD222:AD231)</f>
        <v>1</v>
      </c>
      <c r="AE232" s="75">
        <f>SUM(AE222:AE231)</f>
        <v>1</v>
      </c>
    </row>
    <row r="233" spans="1:31" s="16" customFormat="1" ht="14.4" x14ac:dyDescent="0.25">
      <c r="A233" s="187" t="s">
        <v>14</v>
      </c>
      <c r="B233" s="24" t="s">
        <v>42</v>
      </c>
      <c r="C233" s="27" t="str">
        <f t="shared" si="16"/>
        <v>ЗЕСТ Экспресс</v>
      </c>
      <c r="D233" s="46" t="str">
        <f t="shared" si="17"/>
        <v>ЗЕСТ Экспресс</v>
      </c>
      <c r="E233" s="25" t="str">
        <f t="shared" si="18"/>
        <v>КурьерСервисЭкспресс</v>
      </c>
      <c r="F233" s="46" t="str">
        <f t="shared" si="19"/>
        <v>КурьерСервисЭкспресс</v>
      </c>
      <c r="G233" s="27">
        <f t="shared" si="20"/>
        <v>255</v>
      </c>
      <c r="H233" s="25">
        <f t="shared" si="21"/>
        <v>333</v>
      </c>
      <c r="I233" s="25">
        <f t="shared" si="22"/>
        <v>350</v>
      </c>
      <c r="J233" s="26">
        <f t="shared" si="23"/>
        <v>350</v>
      </c>
      <c r="K233" s="27">
        <v>255</v>
      </c>
      <c r="L233" s="65" t="s">
        <v>65</v>
      </c>
      <c r="M233" s="25">
        <v>333</v>
      </c>
      <c r="N233" s="65" t="s">
        <v>63</v>
      </c>
      <c r="O233" s="25">
        <v>620</v>
      </c>
      <c r="P233" s="65" t="s">
        <v>65</v>
      </c>
      <c r="Q233" s="26">
        <v>620</v>
      </c>
      <c r="R233" s="27">
        <v>350</v>
      </c>
      <c r="S233" s="25">
        <v>350</v>
      </c>
      <c r="T233" s="25">
        <v>350</v>
      </c>
      <c r="U233" s="26">
        <v>350</v>
      </c>
      <c r="V233" s="27">
        <v>353.1</v>
      </c>
      <c r="W233" s="25">
        <v>379.67</v>
      </c>
      <c r="X233" s="25">
        <v>353.1</v>
      </c>
      <c r="Y233" s="26">
        <v>379.67</v>
      </c>
      <c r="Z233" s="27">
        <v>428</v>
      </c>
      <c r="AA233" s="25">
        <v>492</v>
      </c>
      <c r="AB233" s="25">
        <v>428</v>
      </c>
      <c r="AC233" s="26">
        <v>492</v>
      </c>
      <c r="AD233" s="70">
        <v>0.05</v>
      </c>
      <c r="AE233" s="71">
        <v>0.05</v>
      </c>
    </row>
    <row r="234" spans="1:31" s="16" customFormat="1" ht="27.6" customHeight="1" x14ac:dyDescent="0.25">
      <c r="A234" s="187"/>
      <c r="B234" s="24" t="s">
        <v>46</v>
      </c>
      <c r="C234" s="27" t="str">
        <f t="shared" si="16"/>
        <v>ЗЕСТ Экспресс</v>
      </c>
      <c r="D234" s="46" t="str">
        <f t="shared" si="17"/>
        <v>ЗЕСТ Экспресс</v>
      </c>
      <c r="E234" s="25" t="str">
        <f t="shared" si="18"/>
        <v>ФГУП ГЦСС</v>
      </c>
      <c r="F234" s="46" t="str">
        <f t="shared" si="19"/>
        <v>КурьерСервисЭкспресс</v>
      </c>
      <c r="G234" s="27">
        <f t="shared" si="20"/>
        <v>269</v>
      </c>
      <c r="H234" s="25">
        <f t="shared" si="21"/>
        <v>345</v>
      </c>
      <c r="I234" s="25">
        <f t="shared" si="22"/>
        <v>381.75</v>
      </c>
      <c r="J234" s="26">
        <f t="shared" si="23"/>
        <v>400</v>
      </c>
      <c r="K234" s="27">
        <v>269</v>
      </c>
      <c r="L234" s="65" t="s">
        <v>65</v>
      </c>
      <c r="M234" s="25">
        <v>345</v>
      </c>
      <c r="N234" s="65" t="s">
        <v>63</v>
      </c>
      <c r="O234" s="25">
        <v>649</v>
      </c>
      <c r="P234" s="65" t="s">
        <v>65</v>
      </c>
      <c r="Q234" s="26">
        <v>649</v>
      </c>
      <c r="R234" s="27">
        <v>400</v>
      </c>
      <c r="S234" s="25">
        <v>400</v>
      </c>
      <c r="T234" s="25">
        <v>400</v>
      </c>
      <c r="U234" s="26">
        <v>400</v>
      </c>
      <c r="V234" s="27">
        <v>381.75</v>
      </c>
      <c r="W234" s="25">
        <v>410.46</v>
      </c>
      <c r="X234" s="25">
        <v>381.75</v>
      </c>
      <c r="Y234" s="26">
        <v>410.46</v>
      </c>
      <c r="Z234" s="27">
        <v>428</v>
      </c>
      <c r="AA234" s="25">
        <v>492</v>
      </c>
      <c r="AB234" s="25">
        <v>428</v>
      </c>
      <c r="AC234" s="26">
        <v>492</v>
      </c>
      <c r="AD234" s="72">
        <v>0.05</v>
      </c>
      <c r="AE234" s="73">
        <v>0.05</v>
      </c>
    </row>
    <row r="235" spans="1:31" s="16" customFormat="1" ht="27.6" customHeight="1" x14ac:dyDescent="0.25">
      <c r="A235" s="187"/>
      <c r="B235" s="24" t="s">
        <v>47</v>
      </c>
      <c r="C235" s="27" t="str">
        <f t="shared" si="16"/>
        <v>ЗЕСТ Экспресс</v>
      </c>
      <c r="D235" s="46" t="str">
        <f t="shared" si="17"/>
        <v>ФГУП ГЦСС</v>
      </c>
      <c r="E235" s="25" t="str">
        <f t="shared" si="18"/>
        <v>ФГУП ГЦСС</v>
      </c>
      <c r="F235" s="46" t="str">
        <f t="shared" si="19"/>
        <v>ФГУП ГЦСС</v>
      </c>
      <c r="G235" s="27">
        <f t="shared" si="20"/>
        <v>328</v>
      </c>
      <c r="H235" s="25">
        <f t="shared" si="21"/>
        <v>562.33000000000004</v>
      </c>
      <c r="I235" s="25">
        <f t="shared" si="22"/>
        <v>522.98</v>
      </c>
      <c r="J235" s="26">
        <f t="shared" si="23"/>
        <v>562.33000000000004</v>
      </c>
      <c r="K235" s="27">
        <v>328</v>
      </c>
      <c r="L235" s="65" t="s">
        <v>65</v>
      </c>
      <c r="M235" s="25">
        <v>647</v>
      </c>
      <c r="N235" s="65" t="s">
        <v>63</v>
      </c>
      <c r="O235" s="25">
        <v>685</v>
      </c>
      <c r="P235" s="65" t="s">
        <v>65</v>
      </c>
      <c r="Q235" s="26">
        <v>685</v>
      </c>
      <c r="R235" s="27">
        <v>766.80000000000007</v>
      </c>
      <c r="S235" s="25">
        <v>681.6</v>
      </c>
      <c r="T235" s="25">
        <v>709.2</v>
      </c>
      <c r="U235" s="26">
        <v>630.40000000000009</v>
      </c>
      <c r="V235" s="27">
        <v>522.98</v>
      </c>
      <c r="W235" s="25">
        <v>562.33000000000004</v>
      </c>
      <c r="X235" s="25">
        <v>522.98</v>
      </c>
      <c r="Y235" s="26">
        <v>562.33000000000004</v>
      </c>
      <c r="Z235" s="27">
        <v>532</v>
      </c>
      <c r="AA235" s="25">
        <v>676</v>
      </c>
      <c r="AB235" s="25">
        <v>532</v>
      </c>
      <c r="AC235" s="26">
        <v>676</v>
      </c>
      <c r="AD235" s="72">
        <v>0.05</v>
      </c>
      <c r="AE235" s="73">
        <v>0.1</v>
      </c>
    </row>
    <row r="236" spans="1:31" s="16" customFormat="1" ht="27.6" customHeight="1" x14ac:dyDescent="0.25">
      <c r="A236" s="187"/>
      <c r="B236" s="24" t="s">
        <v>48</v>
      </c>
      <c r="C236" s="27" t="str">
        <f t="shared" si="16"/>
        <v>ЗЕСТ Экспресс</v>
      </c>
      <c r="D236" s="46" t="str">
        <f t="shared" si="17"/>
        <v>ФГУП ГЦСС</v>
      </c>
      <c r="E236" s="25" t="str">
        <f t="shared" si="18"/>
        <v>ФДМ</v>
      </c>
      <c r="F236" s="46" t="str">
        <f t="shared" si="19"/>
        <v>ФГУП ГЦСС</v>
      </c>
      <c r="G236" s="27">
        <f t="shared" si="20"/>
        <v>379</v>
      </c>
      <c r="H236" s="25">
        <f t="shared" si="21"/>
        <v>692.96</v>
      </c>
      <c r="I236" s="25">
        <f t="shared" si="22"/>
        <v>636</v>
      </c>
      <c r="J236" s="26">
        <f t="shared" si="23"/>
        <v>692.96</v>
      </c>
      <c r="K236" s="27">
        <v>379</v>
      </c>
      <c r="L236" s="65" t="s">
        <v>65</v>
      </c>
      <c r="M236" s="25">
        <v>933</v>
      </c>
      <c r="N236" s="65" t="s">
        <v>63</v>
      </c>
      <c r="O236" s="25">
        <v>716</v>
      </c>
      <c r="P236" s="65" t="s">
        <v>65</v>
      </c>
      <c r="Q236" s="26">
        <v>716</v>
      </c>
      <c r="R236" s="27">
        <v>950.4</v>
      </c>
      <c r="S236" s="25">
        <v>844.80000000000007</v>
      </c>
      <c r="T236" s="25">
        <v>867.6</v>
      </c>
      <c r="U236" s="26">
        <v>771.2</v>
      </c>
      <c r="V236" s="27">
        <v>644.45000000000005</v>
      </c>
      <c r="W236" s="25">
        <v>692.96</v>
      </c>
      <c r="X236" s="25">
        <v>644.45000000000005</v>
      </c>
      <c r="Y236" s="26">
        <v>692.96</v>
      </c>
      <c r="Z236" s="27">
        <v>636</v>
      </c>
      <c r="AA236" s="25">
        <v>860</v>
      </c>
      <c r="AB236" s="25">
        <v>636</v>
      </c>
      <c r="AC236" s="26">
        <v>860</v>
      </c>
      <c r="AD236" s="72">
        <v>0.05</v>
      </c>
      <c r="AE236" s="73">
        <v>0.15</v>
      </c>
    </row>
    <row r="237" spans="1:31" s="16" customFormat="1" ht="27.6" customHeight="1" x14ac:dyDescent="0.25">
      <c r="A237" s="187"/>
      <c r="B237" s="24" t="s">
        <v>49</v>
      </c>
      <c r="C237" s="27" t="str">
        <f t="shared" si="16"/>
        <v>ЗЕСТ Экспресс</v>
      </c>
      <c r="D237" s="46" t="str">
        <f t="shared" si="17"/>
        <v>ФГУП ГЦСС</v>
      </c>
      <c r="E237" s="25" t="str">
        <f t="shared" si="18"/>
        <v>ЗЕСТ Экспресс</v>
      </c>
      <c r="F237" s="46" t="str">
        <f t="shared" si="19"/>
        <v>ЗЕСТ Экспресс</v>
      </c>
      <c r="G237" s="27">
        <f t="shared" si="20"/>
        <v>507</v>
      </c>
      <c r="H237" s="25">
        <f t="shared" si="21"/>
        <v>974.41</v>
      </c>
      <c r="I237" s="25">
        <f t="shared" si="22"/>
        <v>828</v>
      </c>
      <c r="J237" s="26">
        <f t="shared" si="23"/>
        <v>828</v>
      </c>
      <c r="K237" s="27">
        <v>507</v>
      </c>
      <c r="L237" s="65" t="s">
        <v>65</v>
      </c>
      <c r="M237" s="25">
        <v>1647</v>
      </c>
      <c r="N237" s="65" t="s">
        <v>63</v>
      </c>
      <c r="O237" s="25">
        <v>828</v>
      </c>
      <c r="P237" s="65" t="s">
        <v>65</v>
      </c>
      <c r="Q237" s="26">
        <v>828</v>
      </c>
      <c r="R237" s="27">
        <v>1271.7</v>
      </c>
      <c r="S237" s="25">
        <v>1130.4000000000001</v>
      </c>
      <c r="T237" s="25">
        <v>1144.8</v>
      </c>
      <c r="U237" s="26">
        <v>1017.6</v>
      </c>
      <c r="V237" s="27">
        <v>906.2</v>
      </c>
      <c r="W237" s="25">
        <v>974.41</v>
      </c>
      <c r="X237" s="25">
        <v>906.2</v>
      </c>
      <c r="Y237" s="26">
        <v>974.41</v>
      </c>
      <c r="Z237" s="27">
        <v>896</v>
      </c>
      <c r="AA237" s="25">
        <v>1320</v>
      </c>
      <c r="AB237" s="25">
        <v>896</v>
      </c>
      <c r="AC237" s="26">
        <v>1320</v>
      </c>
      <c r="AD237" s="72">
        <v>0.1</v>
      </c>
      <c r="AE237" s="73">
        <v>0.2</v>
      </c>
    </row>
    <row r="238" spans="1:31" s="16" customFormat="1" ht="27.6" customHeight="1" x14ac:dyDescent="0.25">
      <c r="A238" s="187"/>
      <c r="B238" s="24" t="s">
        <v>50</v>
      </c>
      <c r="C238" s="27" t="str">
        <f t="shared" si="16"/>
        <v>ЗЕСТ Экспресс</v>
      </c>
      <c r="D238" s="46" t="str">
        <f t="shared" si="17"/>
        <v>КурьерСервисЭкспресс</v>
      </c>
      <c r="E238" s="25" t="str">
        <f t="shared" si="18"/>
        <v>ЗЕСТ Экспресс</v>
      </c>
      <c r="F238" s="46" t="str">
        <f t="shared" si="19"/>
        <v>ЗЕСТ Экспресс</v>
      </c>
      <c r="G238" s="27">
        <f t="shared" si="20"/>
        <v>633</v>
      </c>
      <c r="H238" s="25">
        <f t="shared" si="21"/>
        <v>1538.4</v>
      </c>
      <c r="I238" s="25">
        <f t="shared" si="22"/>
        <v>955</v>
      </c>
      <c r="J238" s="26">
        <f t="shared" si="23"/>
        <v>955</v>
      </c>
      <c r="K238" s="27">
        <v>633</v>
      </c>
      <c r="L238" s="65" t="s">
        <v>65</v>
      </c>
      <c r="M238" s="25">
        <v>2341</v>
      </c>
      <c r="N238" s="65" t="s">
        <v>63</v>
      </c>
      <c r="O238" s="25">
        <v>955</v>
      </c>
      <c r="P238" s="65" t="s">
        <v>65</v>
      </c>
      <c r="Q238" s="26">
        <v>955</v>
      </c>
      <c r="R238" s="27">
        <v>1730.7</v>
      </c>
      <c r="S238" s="25">
        <v>1538.4</v>
      </c>
      <c r="T238" s="25">
        <v>1540.8</v>
      </c>
      <c r="U238" s="26">
        <v>1369.6000000000001</v>
      </c>
      <c r="V238" s="27">
        <v>1437.05</v>
      </c>
      <c r="W238" s="25">
        <v>1545.18</v>
      </c>
      <c r="X238" s="25">
        <v>1437.05</v>
      </c>
      <c r="Y238" s="26">
        <v>1545.18</v>
      </c>
      <c r="Z238" s="27">
        <v>1156</v>
      </c>
      <c r="AA238" s="25">
        <v>1780</v>
      </c>
      <c r="AB238" s="25">
        <v>1156</v>
      </c>
      <c r="AC238" s="26">
        <v>1780</v>
      </c>
      <c r="AD238" s="72">
        <v>0.2</v>
      </c>
      <c r="AE238" s="73">
        <v>0.2</v>
      </c>
    </row>
    <row r="239" spans="1:31" s="16" customFormat="1" ht="27.6" customHeight="1" x14ac:dyDescent="0.25">
      <c r="A239" s="187"/>
      <c r="B239" s="24" t="s">
        <v>51</v>
      </c>
      <c r="C239" s="27" t="str">
        <f t="shared" si="16"/>
        <v>ЗЕСТ Экспресс</v>
      </c>
      <c r="D239" s="46" t="str">
        <f t="shared" si="17"/>
        <v>ФГУП ГЦСС</v>
      </c>
      <c r="E239" s="25" t="str">
        <f t="shared" si="18"/>
        <v>ЗЕСТ Экспресс</v>
      </c>
      <c r="F239" s="46" t="str">
        <f t="shared" si="19"/>
        <v>ЗЕСТ Экспресс</v>
      </c>
      <c r="G239" s="27">
        <f t="shared" si="20"/>
        <v>749</v>
      </c>
      <c r="H239" s="25">
        <f t="shared" si="21"/>
        <v>1898.33</v>
      </c>
      <c r="I239" s="25">
        <f t="shared" si="22"/>
        <v>1091</v>
      </c>
      <c r="J239" s="26">
        <f t="shared" si="23"/>
        <v>1091</v>
      </c>
      <c r="K239" s="27">
        <v>749</v>
      </c>
      <c r="L239" s="65" t="s">
        <v>65</v>
      </c>
      <c r="M239" s="25">
        <v>3028</v>
      </c>
      <c r="N239" s="65" t="s">
        <v>63</v>
      </c>
      <c r="O239" s="25">
        <v>1091</v>
      </c>
      <c r="P239" s="65" t="s">
        <v>65</v>
      </c>
      <c r="Q239" s="26">
        <v>1091</v>
      </c>
      <c r="R239" s="27">
        <v>2189.7000000000003</v>
      </c>
      <c r="S239" s="25">
        <v>1946.4</v>
      </c>
      <c r="T239" s="25">
        <v>1936.8</v>
      </c>
      <c r="U239" s="26">
        <v>1721.6000000000001</v>
      </c>
      <c r="V239" s="27">
        <v>1776.5</v>
      </c>
      <c r="W239" s="25">
        <v>1898.33</v>
      </c>
      <c r="X239" s="25">
        <v>1776.5</v>
      </c>
      <c r="Y239" s="26">
        <v>1898.33</v>
      </c>
      <c r="Z239" s="27">
        <v>1416</v>
      </c>
      <c r="AA239" s="25">
        <v>2240</v>
      </c>
      <c r="AB239" s="25">
        <v>1416</v>
      </c>
      <c r="AC239" s="26">
        <v>2240</v>
      </c>
      <c r="AD239" s="72">
        <v>0.2</v>
      </c>
      <c r="AE239" s="73">
        <v>0.1</v>
      </c>
    </row>
    <row r="240" spans="1:31" s="16" customFormat="1" ht="27.6" customHeight="1" x14ac:dyDescent="0.25">
      <c r="A240" s="187"/>
      <c r="B240" s="24" t="s">
        <v>52</v>
      </c>
      <c r="C240" s="27" t="str">
        <f t="shared" si="16"/>
        <v>ЗЕСТ Экспресс</v>
      </c>
      <c r="D240" s="46" t="str">
        <f t="shared" si="17"/>
        <v>ФГУП ГЦСС</v>
      </c>
      <c r="E240" s="25" t="str">
        <f t="shared" si="18"/>
        <v>ЗЕСТ Экспресс</v>
      </c>
      <c r="F240" s="46" t="str">
        <f t="shared" si="19"/>
        <v>ЗЕСТ Экспресс</v>
      </c>
      <c r="G240" s="27">
        <f t="shared" si="20"/>
        <v>858</v>
      </c>
      <c r="H240" s="25">
        <f t="shared" si="21"/>
        <v>2195.6799999999998</v>
      </c>
      <c r="I240" s="25">
        <f t="shared" si="22"/>
        <v>1236</v>
      </c>
      <c r="J240" s="26">
        <f t="shared" si="23"/>
        <v>1236</v>
      </c>
      <c r="K240" s="27">
        <v>858</v>
      </c>
      <c r="L240" s="65" t="s">
        <v>65</v>
      </c>
      <c r="M240" s="25">
        <v>3669</v>
      </c>
      <c r="N240" s="65" t="s">
        <v>63</v>
      </c>
      <c r="O240" s="25">
        <v>1236</v>
      </c>
      <c r="P240" s="65" t="s">
        <v>65</v>
      </c>
      <c r="Q240" s="26">
        <v>1236</v>
      </c>
      <c r="R240" s="27">
        <v>1289.7</v>
      </c>
      <c r="S240" s="25">
        <v>2354.4</v>
      </c>
      <c r="T240" s="25">
        <v>2332.8000000000002</v>
      </c>
      <c r="U240" s="26">
        <v>2073.6</v>
      </c>
      <c r="V240" s="27">
        <v>2042</v>
      </c>
      <c r="W240" s="25">
        <v>2195.6799999999998</v>
      </c>
      <c r="X240" s="25">
        <v>2042</v>
      </c>
      <c r="Y240" s="26">
        <v>2195.6799999999998</v>
      </c>
      <c r="Z240" s="27">
        <v>1676</v>
      </c>
      <c r="AA240" s="25">
        <v>2700</v>
      </c>
      <c r="AB240" s="25">
        <v>1676</v>
      </c>
      <c r="AC240" s="26">
        <v>2700</v>
      </c>
      <c r="AD240" s="72">
        <v>0.15</v>
      </c>
      <c r="AE240" s="73">
        <v>0.05</v>
      </c>
    </row>
    <row r="241" spans="1:31" s="16" customFormat="1" ht="27.6" customHeight="1" x14ac:dyDescent="0.25">
      <c r="A241" s="187"/>
      <c r="B241" s="24" t="s">
        <v>53</v>
      </c>
      <c r="C241" s="27" t="str">
        <f t="shared" si="16"/>
        <v>ЗЕСТ Экспресс</v>
      </c>
      <c r="D241" s="46" t="str">
        <f t="shared" si="17"/>
        <v>ФГУП ГЦСС</v>
      </c>
      <c r="E241" s="25" t="str">
        <f t="shared" si="18"/>
        <v>ЗЕСТ Экспресс</v>
      </c>
      <c r="F241" s="46" t="str">
        <f t="shared" si="19"/>
        <v>ЗЕСТ Экспресс</v>
      </c>
      <c r="G241" s="27">
        <f t="shared" si="20"/>
        <v>960</v>
      </c>
      <c r="H241" s="25">
        <f t="shared" si="21"/>
        <v>2493</v>
      </c>
      <c r="I241" s="25">
        <f t="shared" si="22"/>
        <v>1390</v>
      </c>
      <c r="J241" s="26">
        <f t="shared" si="23"/>
        <v>1390</v>
      </c>
      <c r="K241" s="27">
        <v>960</v>
      </c>
      <c r="L241" s="65" t="s">
        <v>65</v>
      </c>
      <c r="M241" s="25">
        <v>4307</v>
      </c>
      <c r="N241" s="65" t="s">
        <v>63</v>
      </c>
      <c r="O241" s="25">
        <v>1390</v>
      </c>
      <c r="P241" s="65" t="s">
        <v>65</v>
      </c>
      <c r="Q241" s="26">
        <v>1390</v>
      </c>
      <c r="R241" s="27">
        <v>1289.7</v>
      </c>
      <c r="S241" s="25">
        <v>2746.4</v>
      </c>
      <c r="T241" s="25">
        <v>2715.3</v>
      </c>
      <c r="U241" s="26">
        <v>2413.6</v>
      </c>
      <c r="V241" s="27">
        <v>2318.5</v>
      </c>
      <c r="W241" s="25">
        <v>2493</v>
      </c>
      <c r="X241" s="25">
        <v>2318.5</v>
      </c>
      <c r="Y241" s="26">
        <v>2493</v>
      </c>
      <c r="Z241" s="27">
        <v>1936</v>
      </c>
      <c r="AA241" s="25">
        <v>3160</v>
      </c>
      <c r="AB241" s="25">
        <v>1936</v>
      </c>
      <c r="AC241" s="26">
        <v>3160</v>
      </c>
      <c r="AD241" s="72">
        <v>0.1</v>
      </c>
      <c r="AE241" s="73">
        <v>0.05</v>
      </c>
    </row>
    <row r="242" spans="1:31" s="16" customFormat="1" ht="42" customHeight="1" thickBot="1" x14ac:dyDescent="0.3">
      <c r="A242" s="187"/>
      <c r="B242" s="28" t="s">
        <v>54</v>
      </c>
      <c r="C242" s="27" t="str">
        <f t="shared" si="16"/>
        <v>ЗЕСТ Экспресс</v>
      </c>
      <c r="D242" s="46" t="str">
        <f t="shared" si="17"/>
        <v>ФГУП ГЦСС</v>
      </c>
      <c r="E242" s="25" t="str">
        <f t="shared" si="18"/>
        <v>ЗЕСТ Экспресс</v>
      </c>
      <c r="F242" s="46" t="str">
        <f t="shared" si="19"/>
        <v>ЗЕСТ Экспресс</v>
      </c>
      <c r="G242" s="27">
        <f t="shared" si="20"/>
        <v>29</v>
      </c>
      <c r="H242" s="25">
        <f t="shared" si="21"/>
        <v>59.47</v>
      </c>
      <c r="I242" s="25">
        <f t="shared" si="22"/>
        <v>24</v>
      </c>
      <c r="J242" s="26">
        <f t="shared" si="23"/>
        <v>24</v>
      </c>
      <c r="K242" s="27">
        <v>29</v>
      </c>
      <c r="L242" s="65" t="s">
        <v>65</v>
      </c>
      <c r="M242" s="25">
        <v>144</v>
      </c>
      <c r="N242" s="65" t="s">
        <v>63</v>
      </c>
      <c r="O242" s="25">
        <v>24</v>
      </c>
      <c r="P242" s="65" t="s">
        <v>65</v>
      </c>
      <c r="Q242" s="26">
        <v>24</v>
      </c>
      <c r="R242" s="27">
        <v>84.600000000000009</v>
      </c>
      <c r="S242" s="25">
        <v>75.2</v>
      </c>
      <c r="T242" s="25">
        <v>84.600000000000009</v>
      </c>
      <c r="U242" s="26">
        <v>75.2</v>
      </c>
      <c r="V242" s="27">
        <v>55.31</v>
      </c>
      <c r="W242" s="25">
        <v>59.47</v>
      </c>
      <c r="X242" s="25">
        <v>55.31</v>
      </c>
      <c r="Y242" s="26">
        <v>59.47</v>
      </c>
      <c r="Z242" s="27">
        <v>52</v>
      </c>
      <c r="AA242" s="25">
        <v>92</v>
      </c>
      <c r="AB242" s="25">
        <v>52</v>
      </c>
      <c r="AC242" s="26">
        <v>92</v>
      </c>
      <c r="AD242" s="72">
        <v>0.05</v>
      </c>
      <c r="AE242" s="73">
        <v>0.05</v>
      </c>
    </row>
    <row r="243" spans="1:31" s="35" customFormat="1" ht="42" hidden="1" customHeight="1" x14ac:dyDescent="0.25">
      <c r="A243" s="29"/>
      <c r="B243" s="30"/>
      <c r="C243" s="27" t="e">
        <f t="shared" si="16"/>
        <v>#REF!</v>
      </c>
      <c r="D243" s="46" t="e">
        <f t="shared" si="17"/>
        <v>#REF!</v>
      </c>
      <c r="E243" s="25" t="e">
        <f t="shared" si="18"/>
        <v>#REF!</v>
      </c>
      <c r="F243" s="46" t="e">
        <f t="shared" si="19"/>
        <v>#REF!</v>
      </c>
      <c r="G243" s="27" t="e">
        <f t="shared" si="20"/>
        <v>#REF!</v>
      </c>
      <c r="H243" s="25" t="e">
        <f t="shared" si="21"/>
        <v>#REF!</v>
      </c>
      <c r="I243" s="25" t="e">
        <f t="shared" si="22"/>
        <v>#REF!</v>
      </c>
      <c r="J243" s="26" t="e">
        <f t="shared" si="23"/>
        <v>#REF!</v>
      </c>
      <c r="K243" s="31" t="e">
        <f>SUMPRODUCT(#REF!,K233:K242)</f>
        <v>#REF!</v>
      </c>
      <c r="L243" s="66"/>
      <c r="M243" s="32" t="e">
        <f>SUMPRODUCT(#REF!,M233:M242)</f>
        <v>#REF!</v>
      </c>
      <c r="N243" s="66"/>
      <c r="O243" s="33" t="e">
        <f>SUMPRODUCT(#REF!,O233:O242)</f>
        <v>#REF!</v>
      </c>
      <c r="P243" s="66"/>
      <c r="Q243" s="34" t="e">
        <f>SUMPRODUCT(#REF!,Q233:Q242)</f>
        <v>#REF!</v>
      </c>
      <c r="R243" s="31" t="e">
        <f>SUMPRODUCT(#REF!,R233:R242)</f>
        <v>#REF!</v>
      </c>
      <c r="S243" s="32" t="e">
        <f>SUMPRODUCT(#REF!,S233:S242)</f>
        <v>#REF!</v>
      </c>
      <c r="T243" s="33" t="e">
        <f>SUMPRODUCT(#REF!,T233:T242)</f>
        <v>#REF!</v>
      </c>
      <c r="U243" s="34" t="e">
        <f>SUMPRODUCT(#REF!,U233:U242)</f>
        <v>#REF!</v>
      </c>
      <c r="V243" s="31" t="e">
        <f>SUMPRODUCT(#REF!,V233:V242)</f>
        <v>#REF!</v>
      </c>
      <c r="W243" s="32" t="e">
        <f>SUMPRODUCT(#REF!,W233:W242)</f>
        <v>#REF!</v>
      </c>
      <c r="X243" s="33" t="e">
        <f>SUMPRODUCT(#REF!,X233:X242)</f>
        <v>#REF!</v>
      </c>
      <c r="Y243" s="34" t="e">
        <f>SUMPRODUCT(#REF!,Y233:Y242)</f>
        <v>#REF!</v>
      </c>
      <c r="Z243" s="31" t="e">
        <f>SUMPRODUCT(#REF!,Z233:Z242)</f>
        <v>#REF!</v>
      </c>
      <c r="AA243" s="32" t="e">
        <f>SUMPRODUCT(#REF!,AA233:AA242)</f>
        <v>#REF!</v>
      </c>
      <c r="AB243" s="33" t="e">
        <f>SUMPRODUCT(#REF!,AB233:AB242)</f>
        <v>#REF!</v>
      </c>
      <c r="AC243" s="34" t="e">
        <f>SUMPRODUCT(#REF!,AC233:AC242)</f>
        <v>#REF!</v>
      </c>
      <c r="AD243" s="74">
        <f>SUM(AD233:AD242)</f>
        <v>1</v>
      </c>
      <c r="AE243" s="75">
        <f>SUM(AE233:AE242)</f>
        <v>1</v>
      </c>
    </row>
    <row r="244" spans="1:31" s="16" customFormat="1" ht="13.95" customHeight="1" x14ac:dyDescent="0.25">
      <c r="A244" s="218" t="s">
        <v>15</v>
      </c>
      <c r="B244" s="24" t="s">
        <v>42</v>
      </c>
      <c r="C244" s="27" t="str">
        <f t="shared" si="16"/>
        <v>ЗЕСТ Экспресс</v>
      </c>
      <c r="D244" s="46" t="str">
        <f t="shared" si="17"/>
        <v>ЗЕСТ Экспресс</v>
      </c>
      <c r="E244" s="25" t="str">
        <f t="shared" si="18"/>
        <v>КурьерСервисЭкспресс</v>
      </c>
      <c r="F244" s="46" t="str">
        <f t="shared" si="19"/>
        <v>КурьерСервисЭкспресс</v>
      </c>
      <c r="G244" s="27">
        <f t="shared" si="20"/>
        <v>250</v>
      </c>
      <c r="H244" s="25">
        <f t="shared" si="21"/>
        <v>306</v>
      </c>
      <c r="I244" s="25">
        <f t="shared" si="22"/>
        <v>350</v>
      </c>
      <c r="J244" s="26">
        <f t="shared" si="23"/>
        <v>350</v>
      </c>
      <c r="K244" s="27">
        <v>250</v>
      </c>
      <c r="L244" s="65" t="s">
        <v>65</v>
      </c>
      <c r="M244" s="25">
        <v>306</v>
      </c>
      <c r="N244" s="65" t="s">
        <v>63</v>
      </c>
      <c r="O244" s="25">
        <v>609</v>
      </c>
      <c r="P244" s="65" t="s">
        <v>65</v>
      </c>
      <c r="Q244" s="26">
        <v>609</v>
      </c>
      <c r="R244" s="27">
        <v>350</v>
      </c>
      <c r="S244" s="25">
        <v>350</v>
      </c>
      <c r="T244" s="25">
        <v>350</v>
      </c>
      <c r="U244" s="26">
        <v>350</v>
      </c>
      <c r="V244" s="27">
        <v>353.1</v>
      </c>
      <c r="W244" s="25">
        <v>379.67</v>
      </c>
      <c r="X244" s="25">
        <v>353.1</v>
      </c>
      <c r="Y244" s="26">
        <v>379.67</v>
      </c>
      <c r="Z244" s="27">
        <v>380</v>
      </c>
      <c r="AA244" s="25">
        <v>437</v>
      </c>
      <c r="AB244" s="25">
        <v>380</v>
      </c>
      <c r="AC244" s="26">
        <v>437</v>
      </c>
      <c r="AD244" s="70">
        <v>0.05</v>
      </c>
      <c r="AE244" s="71">
        <v>0.05</v>
      </c>
    </row>
    <row r="245" spans="1:31" s="16" customFormat="1" ht="27.6" customHeight="1" x14ac:dyDescent="0.25">
      <c r="A245" s="218"/>
      <c r="B245" s="24" t="s">
        <v>46</v>
      </c>
      <c r="C245" s="27" t="str">
        <f t="shared" si="16"/>
        <v>ЗЕСТ Экспресс</v>
      </c>
      <c r="D245" s="46" t="str">
        <f t="shared" si="17"/>
        <v>ЗЕСТ Экспресс</v>
      </c>
      <c r="E245" s="25" t="str">
        <f t="shared" si="18"/>
        <v>ФДМ</v>
      </c>
      <c r="F245" s="46" t="str">
        <f t="shared" si="19"/>
        <v>КурьерСервисЭкспресс</v>
      </c>
      <c r="G245" s="27">
        <f t="shared" si="20"/>
        <v>265</v>
      </c>
      <c r="H245" s="25">
        <f t="shared" si="21"/>
        <v>318</v>
      </c>
      <c r="I245" s="25">
        <f t="shared" si="22"/>
        <v>380</v>
      </c>
      <c r="J245" s="26">
        <f t="shared" si="23"/>
        <v>400</v>
      </c>
      <c r="K245" s="27">
        <v>265</v>
      </c>
      <c r="L245" s="65" t="s">
        <v>65</v>
      </c>
      <c r="M245" s="25">
        <v>318</v>
      </c>
      <c r="N245" s="65" t="s">
        <v>63</v>
      </c>
      <c r="O245" s="25">
        <v>638</v>
      </c>
      <c r="P245" s="65" t="s">
        <v>65</v>
      </c>
      <c r="Q245" s="26">
        <v>638</v>
      </c>
      <c r="R245" s="27">
        <v>400</v>
      </c>
      <c r="S245" s="25">
        <v>400</v>
      </c>
      <c r="T245" s="25">
        <v>400</v>
      </c>
      <c r="U245" s="26">
        <v>400</v>
      </c>
      <c r="V245" s="27">
        <v>381.75</v>
      </c>
      <c r="W245" s="25">
        <v>410.46</v>
      </c>
      <c r="X245" s="25">
        <v>381.75</v>
      </c>
      <c r="Y245" s="26">
        <v>410.46</v>
      </c>
      <c r="Z245" s="27">
        <v>380</v>
      </c>
      <c r="AA245" s="25">
        <v>437</v>
      </c>
      <c r="AB245" s="25">
        <v>380</v>
      </c>
      <c r="AC245" s="26">
        <v>437</v>
      </c>
      <c r="AD245" s="72">
        <v>0.05</v>
      </c>
      <c r="AE245" s="73">
        <v>0.05</v>
      </c>
    </row>
    <row r="246" spans="1:31" s="16" customFormat="1" ht="27.6" customHeight="1" x14ac:dyDescent="0.25">
      <c r="A246" s="218"/>
      <c r="B246" s="24" t="s">
        <v>47</v>
      </c>
      <c r="C246" s="27" t="str">
        <f t="shared" si="16"/>
        <v>ЗЕСТ Экспресс</v>
      </c>
      <c r="D246" s="46" t="str">
        <f t="shared" si="17"/>
        <v>ФГУП ГЦСС</v>
      </c>
      <c r="E246" s="25" t="str">
        <f t="shared" si="18"/>
        <v>ФДМ</v>
      </c>
      <c r="F246" s="46" t="str">
        <f t="shared" si="19"/>
        <v>ФГУП ГЦСС</v>
      </c>
      <c r="G246" s="27">
        <f t="shared" si="20"/>
        <v>352</v>
      </c>
      <c r="H246" s="25">
        <f t="shared" si="21"/>
        <v>562.33000000000004</v>
      </c>
      <c r="I246" s="25">
        <f t="shared" si="22"/>
        <v>470</v>
      </c>
      <c r="J246" s="26">
        <f t="shared" si="23"/>
        <v>562.33000000000004</v>
      </c>
      <c r="K246" s="27">
        <v>352</v>
      </c>
      <c r="L246" s="65" t="s">
        <v>65</v>
      </c>
      <c r="M246" s="25">
        <v>615</v>
      </c>
      <c r="N246" s="65" t="s">
        <v>63</v>
      </c>
      <c r="O246" s="25">
        <v>690</v>
      </c>
      <c r="P246" s="65" t="s">
        <v>65</v>
      </c>
      <c r="Q246" s="26">
        <v>690</v>
      </c>
      <c r="R246" s="27">
        <v>709.2</v>
      </c>
      <c r="S246" s="25">
        <v>630.40000000000009</v>
      </c>
      <c r="T246" s="25">
        <v>654.30000000000007</v>
      </c>
      <c r="U246" s="26">
        <v>581.6</v>
      </c>
      <c r="V246" s="27">
        <v>522.98</v>
      </c>
      <c r="W246" s="25">
        <v>562.33000000000004</v>
      </c>
      <c r="X246" s="25">
        <v>522.98</v>
      </c>
      <c r="Y246" s="26">
        <v>562.33000000000004</v>
      </c>
      <c r="Z246" s="27">
        <v>470</v>
      </c>
      <c r="AA246" s="25">
        <v>597</v>
      </c>
      <c r="AB246" s="25">
        <v>470</v>
      </c>
      <c r="AC246" s="26">
        <v>597</v>
      </c>
      <c r="AD246" s="72">
        <v>0.05</v>
      </c>
      <c r="AE246" s="73">
        <v>0.1</v>
      </c>
    </row>
    <row r="247" spans="1:31" s="16" customFormat="1" ht="27.6" customHeight="1" x14ac:dyDescent="0.25">
      <c r="A247" s="218"/>
      <c r="B247" s="24" t="s">
        <v>48</v>
      </c>
      <c r="C247" s="27" t="str">
        <f t="shared" si="16"/>
        <v>ЗЕСТ Экспресс</v>
      </c>
      <c r="D247" s="46" t="str">
        <f t="shared" si="17"/>
        <v>ФГУП ГЦСС</v>
      </c>
      <c r="E247" s="25" t="str">
        <f t="shared" si="18"/>
        <v>ФДМ</v>
      </c>
      <c r="F247" s="46" t="str">
        <f t="shared" si="19"/>
        <v>ФГУП ГЦСС</v>
      </c>
      <c r="G247" s="27">
        <f t="shared" si="20"/>
        <v>429</v>
      </c>
      <c r="H247" s="25">
        <f t="shared" si="21"/>
        <v>692.96</v>
      </c>
      <c r="I247" s="25">
        <f t="shared" si="22"/>
        <v>560</v>
      </c>
      <c r="J247" s="26">
        <f t="shared" si="23"/>
        <v>692.96</v>
      </c>
      <c r="K247" s="27">
        <v>429</v>
      </c>
      <c r="L247" s="65" t="s">
        <v>65</v>
      </c>
      <c r="M247" s="25">
        <v>895</v>
      </c>
      <c r="N247" s="65" t="s">
        <v>63</v>
      </c>
      <c r="O247" s="25">
        <v>736</v>
      </c>
      <c r="P247" s="65" t="s">
        <v>65</v>
      </c>
      <c r="Q247" s="26">
        <v>736</v>
      </c>
      <c r="R247" s="27">
        <v>867.6</v>
      </c>
      <c r="S247" s="25">
        <v>771.2</v>
      </c>
      <c r="T247" s="25">
        <v>792.9</v>
      </c>
      <c r="U247" s="26">
        <v>704.80000000000007</v>
      </c>
      <c r="V247" s="27">
        <v>644.45000000000005</v>
      </c>
      <c r="W247" s="25">
        <v>692.96</v>
      </c>
      <c r="X247" s="25">
        <v>644.45000000000005</v>
      </c>
      <c r="Y247" s="26">
        <v>692.96</v>
      </c>
      <c r="Z247" s="27">
        <v>560</v>
      </c>
      <c r="AA247" s="25">
        <v>757</v>
      </c>
      <c r="AB247" s="25">
        <v>560</v>
      </c>
      <c r="AC247" s="26">
        <v>757</v>
      </c>
      <c r="AD247" s="72">
        <v>0.1</v>
      </c>
      <c r="AE247" s="73">
        <v>0.15</v>
      </c>
    </row>
    <row r="248" spans="1:31" s="16" customFormat="1" ht="27.6" customHeight="1" x14ac:dyDescent="0.25">
      <c r="A248" s="218"/>
      <c r="B248" s="24" t="s">
        <v>49</v>
      </c>
      <c r="C248" s="27" t="str">
        <f t="shared" si="16"/>
        <v>ЗЕСТ Экспресс</v>
      </c>
      <c r="D248" s="46" t="str">
        <f t="shared" si="17"/>
        <v>ФГУП ГЦСС</v>
      </c>
      <c r="E248" s="25" t="str">
        <f t="shared" si="18"/>
        <v>ФДМ</v>
      </c>
      <c r="F248" s="46" t="str">
        <f t="shared" si="19"/>
        <v>ЗЕСТ Экспресс</v>
      </c>
      <c r="G248" s="27">
        <f t="shared" si="20"/>
        <v>617</v>
      </c>
      <c r="H248" s="25">
        <f t="shared" si="21"/>
        <v>974.41</v>
      </c>
      <c r="I248" s="25">
        <f t="shared" si="22"/>
        <v>785</v>
      </c>
      <c r="J248" s="26">
        <f t="shared" si="23"/>
        <v>894</v>
      </c>
      <c r="K248" s="27">
        <v>617</v>
      </c>
      <c r="L248" s="65" t="s">
        <v>65</v>
      </c>
      <c r="M248" s="25">
        <v>1597</v>
      </c>
      <c r="N248" s="65" t="s">
        <v>63</v>
      </c>
      <c r="O248" s="25">
        <v>894</v>
      </c>
      <c r="P248" s="65" t="s">
        <v>65</v>
      </c>
      <c r="Q248" s="26">
        <v>894</v>
      </c>
      <c r="R248" s="27">
        <v>1144.8</v>
      </c>
      <c r="S248" s="25">
        <v>1017.6</v>
      </c>
      <c r="T248" s="25">
        <v>1035.45</v>
      </c>
      <c r="U248" s="26">
        <v>920.40000000000009</v>
      </c>
      <c r="V248" s="27">
        <v>906.2</v>
      </c>
      <c r="W248" s="25">
        <v>974.41</v>
      </c>
      <c r="X248" s="25">
        <v>906.2</v>
      </c>
      <c r="Y248" s="26">
        <v>974.41</v>
      </c>
      <c r="Z248" s="27">
        <v>785</v>
      </c>
      <c r="AA248" s="25">
        <v>1157</v>
      </c>
      <c r="AB248" s="25">
        <v>785</v>
      </c>
      <c r="AC248" s="26">
        <v>1157</v>
      </c>
      <c r="AD248" s="72">
        <v>0.15</v>
      </c>
      <c r="AE248" s="73">
        <v>0.2</v>
      </c>
    </row>
    <row r="249" spans="1:31" s="16" customFormat="1" ht="27.6" customHeight="1" x14ac:dyDescent="0.25">
      <c r="A249" s="218"/>
      <c r="B249" s="24" t="s">
        <v>50</v>
      </c>
      <c r="C249" s="27" t="str">
        <f t="shared" si="16"/>
        <v>ЗЕСТ Экспресс</v>
      </c>
      <c r="D249" s="46" t="str">
        <f t="shared" si="17"/>
        <v>КурьерСервисЭкспресс</v>
      </c>
      <c r="E249" s="25" t="str">
        <f t="shared" si="18"/>
        <v>ФДМ</v>
      </c>
      <c r="F249" s="46" t="str">
        <f t="shared" si="19"/>
        <v>ЗЕСТ Экспресс</v>
      </c>
      <c r="G249" s="27">
        <f t="shared" si="20"/>
        <v>788</v>
      </c>
      <c r="H249" s="25">
        <f t="shared" si="21"/>
        <v>1369.6000000000001</v>
      </c>
      <c r="I249" s="25">
        <f t="shared" si="22"/>
        <v>1010</v>
      </c>
      <c r="J249" s="26">
        <f t="shared" si="23"/>
        <v>1067</v>
      </c>
      <c r="K249" s="27">
        <v>788</v>
      </c>
      <c r="L249" s="65" t="s">
        <v>65</v>
      </c>
      <c r="M249" s="25">
        <v>2273</v>
      </c>
      <c r="N249" s="65" t="s">
        <v>63</v>
      </c>
      <c r="O249" s="25">
        <v>1067</v>
      </c>
      <c r="P249" s="65" t="s">
        <v>65</v>
      </c>
      <c r="Q249" s="26">
        <v>1067</v>
      </c>
      <c r="R249" s="27">
        <v>1540.8</v>
      </c>
      <c r="S249" s="25">
        <v>1369.6000000000001</v>
      </c>
      <c r="T249" s="25">
        <v>1381.95</v>
      </c>
      <c r="U249" s="26">
        <v>1228.4000000000001</v>
      </c>
      <c r="V249" s="27">
        <v>1437.05</v>
      </c>
      <c r="W249" s="25">
        <v>1545.18</v>
      </c>
      <c r="X249" s="25">
        <v>1437.05</v>
      </c>
      <c r="Y249" s="26">
        <v>1545.18</v>
      </c>
      <c r="Z249" s="27">
        <v>1010</v>
      </c>
      <c r="AA249" s="25">
        <v>1557</v>
      </c>
      <c r="AB249" s="25">
        <v>1010</v>
      </c>
      <c r="AC249" s="26">
        <v>1557</v>
      </c>
      <c r="AD249" s="72">
        <v>0.2</v>
      </c>
      <c r="AE249" s="73">
        <v>0.2</v>
      </c>
    </row>
    <row r="250" spans="1:31" s="16" customFormat="1" ht="27.6" customHeight="1" x14ac:dyDescent="0.25">
      <c r="A250" s="218"/>
      <c r="B250" s="24" t="s">
        <v>51</v>
      </c>
      <c r="C250" s="27" t="str">
        <f t="shared" si="16"/>
        <v>ЗЕСТ Экспресс</v>
      </c>
      <c r="D250" s="46" t="str">
        <f t="shared" si="17"/>
        <v>КурьерСервисЭкспресс</v>
      </c>
      <c r="E250" s="25" t="str">
        <f t="shared" si="18"/>
        <v>ФДМ</v>
      </c>
      <c r="F250" s="46" t="str">
        <f t="shared" si="19"/>
        <v>ЗЕСТ Экспресс</v>
      </c>
      <c r="G250" s="27">
        <f t="shared" si="20"/>
        <v>945</v>
      </c>
      <c r="H250" s="25">
        <f t="shared" si="21"/>
        <v>1721.6000000000001</v>
      </c>
      <c r="I250" s="25">
        <f t="shared" si="22"/>
        <v>1235</v>
      </c>
      <c r="J250" s="26">
        <f t="shared" si="23"/>
        <v>1255</v>
      </c>
      <c r="K250" s="27">
        <v>945</v>
      </c>
      <c r="L250" s="65" t="s">
        <v>65</v>
      </c>
      <c r="M250" s="25">
        <v>2941</v>
      </c>
      <c r="N250" s="65" t="s">
        <v>63</v>
      </c>
      <c r="O250" s="25">
        <v>1255</v>
      </c>
      <c r="P250" s="65" t="s">
        <v>65</v>
      </c>
      <c r="Q250" s="26">
        <v>1255</v>
      </c>
      <c r="R250" s="27">
        <v>1936.8</v>
      </c>
      <c r="S250" s="25">
        <v>1721.6000000000001</v>
      </c>
      <c r="T250" s="25">
        <v>1728.45</v>
      </c>
      <c r="U250" s="26">
        <v>1536.4</v>
      </c>
      <c r="V250" s="27">
        <v>1776.5</v>
      </c>
      <c r="W250" s="25">
        <v>1898.33</v>
      </c>
      <c r="X250" s="25">
        <v>1776.5</v>
      </c>
      <c r="Y250" s="26">
        <v>1898.33</v>
      </c>
      <c r="Z250" s="27">
        <v>1235</v>
      </c>
      <c r="AA250" s="25">
        <v>1957</v>
      </c>
      <c r="AB250" s="25">
        <v>1235</v>
      </c>
      <c r="AC250" s="26">
        <v>1957</v>
      </c>
      <c r="AD250" s="72">
        <v>0.2</v>
      </c>
      <c r="AE250" s="73">
        <v>0.1</v>
      </c>
    </row>
    <row r="251" spans="1:31" s="16" customFormat="1" ht="27.6" customHeight="1" x14ac:dyDescent="0.25">
      <c r="A251" s="218"/>
      <c r="B251" s="24" t="s">
        <v>52</v>
      </c>
      <c r="C251" s="27" t="str">
        <f t="shared" si="16"/>
        <v>ЗЕСТ Экспресс</v>
      </c>
      <c r="D251" s="46" t="str">
        <f t="shared" si="17"/>
        <v>КурьерСервисЭкспресс</v>
      </c>
      <c r="E251" s="25" t="str">
        <f t="shared" si="18"/>
        <v>ЗЕСТ Экспресс</v>
      </c>
      <c r="F251" s="46" t="str">
        <f t="shared" si="19"/>
        <v>ЗЕСТ Экспресс</v>
      </c>
      <c r="G251" s="27">
        <f t="shared" si="20"/>
        <v>1090</v>
      </c>
      <c r="H251" s="25">
        <f t="shared" si="21"/>
        <v>2073.6</v>
      </c>
      <c r="I251" s="25">
        <f t="shared" si="22"/>
        <v>1457</v>
      </c>
      <c r="J251" s="26">
        <f t="shared" si="23"/>
        <v>1457</v>
      </c>
      <c r="K251" s="27">
        <v>1090</v>
      </c>
      <c r="L251" s="65" t="s">
        <v>65</v>
      </c>
      <c r="M251" s="25">
        <v>3581</v>
      </c>
      <c r="N251" s="65" t="s">
        <v>63</v>
      </c>
      <c r="O251" s="25">
        <v>1457</v>
      </c>
      <c r="P251" s="65" t="s">
        <v>65</v>
      </c>
      <c r="Q251" s="26">
        <v>1457</v>
      </c>
      <c r="R251" s="27">
        <v>1090.8</v>
      </c>
      <c r="S251" s="25">
        <v>2073.6</v>
      </c>
      <c r="T251" s="25">
        <v>2074.9500000000003</v>
      </c>
      <c r="U251" s="26">
        <v>1844.4</v>
      </c>
      <c r="V251" s="27">
        <v>2042</v>
      </c>
      <c r="W251" s="25">
        <v>2195.6799999999998</v>
      </c>
      <c r="X251" s="25">
        <v>2042</v>
      </c>
      <c r="Y251" s="26">
        <v>2195.6799999999998</v>
      </c>
      <c r="Z251" s="27">
        <v>1460</v>
      </c>
      <c r="AA251" s="25">
        <v>2357</v>
      </c>
      <c r="AB251" s="25">
        <v>1460</v>
      </c>
      <c r="AC251" s="26">
        <v>2357</v>
      </c>
      <c r="AD251" s="72">
        <v>0.1</v>
      </c>
      <c r="AE251" s="73">
        <v>0.05</v>
      </c>
    </row>
    <row r="252" spans="1:31" s="16" customFormat="1" ht="27.6" customHeight="1" x14ac:dyDescent="0.25">
      <c r="A252" s="218"/>
      <c r="B252" s="24" t="s">
        <v>53</v>
      </c>
      <c r="C252" s="27" t="str">
        <f t="shared" si="16"/>
        <v>КурьерСервисЭкспресс</v>
      </c>
      <c r="D252" s="46" t="str">
        <f t="shared" si="17"/>
        <v>КурьерСервисЭкспресс</v>
      </c>
      <c r="E252" s="25" t="str">
        <f t="shared" si="18"/>
        <v>ЗЕСТ Экспресс</v>
      </c>
      <c r="F252" s="46" t="str">
        <f t="shared" si="19"/>
        <v>ЗЕСТ Экспресс</v>
      </c>
      <c r="G252" s="27">
        <f t="shared" si="20"/>
        <v>1090.8</v>
      </c>
      <c r="H252" s="25">
        <f t="shared" si="21"/>
        <v>2413.6</v>
      </c>
      <c r="I252" s="25">
        <f t="shared" si="22"/>
        <v>1675</v>
      </c>
      <c r="J252" s="26">
        <f t="shared" si="23"/>
        <v>1675</v>
      </c>
      <c r="K252" s="27">
        <v>1226</v>
      </c>
      <c r="L252" s="65" t="s">
        <v>65</v>
      </c>
      <c r="M252" s="25">
        <v>4218</v>
      </c>
      <c r="N252" s="65" t="s">
        <v>63</v>
      </c>
      <c r="O252" s="25">
        <v>1675</v>
      </c>
      <c r="P252" s="65" t="s">
        <v>65</v>
      </c>
      <c r="Q252" s="26">
        <v>1675</v>
      </c>
      <c r="R252" s="27">
        <v>1090.8</v>
      </c>
      <c r="S252" s="25">
        <v>2413.6</v>
      </c>
      <c r="T252" s="25">
        <v>2401.2000000000003</v>
      </c>
      <c r="U252" s="26">
        <v>2134.4</v>
      </c>
      <c r="V252" s="27">
        <v>2318.5</v>
      </c>
      <c r="W252" s="25">
        <v>2493</v>
      </c>
      <c r="X252" s="25">
        <v>2318.5</v>
      </c>
      <c r="Y252" s="26">
        <v>2493</v>
      </c>
      <c r="Z252" s="27">
        <v>1685</v>
      </c>
      <c r="AA252" s="25">
        <v>2757</v>
      </c>
      <c r="AB252" s="25">
        <v>1685</v>
      </c>
      <c r="AC252" s="26">
        <v>2757</v>
      </c>
      <c r="AD252" s="72">
        <v>0.05</v>
      </c>
      <c r="AE252" s="73">
        <v>0.05</v>
      </c>
    </row>
    <row r="253" spans="1:31" s="16" customFormat="1" ht="42" customHeight="1" thickBot="1" x14ac:dyDescent="0.3">
      <c r="A253" s="218"/>
      <c r="B253" s="28" t="s">
        <v>54</v>
      </c>
      <c r="C253" s="27" t="str">
        <f t="shared" si="16"/>
        <v>ЗЕСТ Экспресс</v>
      </c>
      <c r="D253" s="46" t="str">
        <f t="shared" si="17"/>
        <v>ФГУП ГЦСС</v>
      </c>
      <c r="E253" s="25" t="str">
        <f t="shared" si="18"/>
        <v>ЗЕСТ Экспресс</v>
      </c>
      <c r="F253" s="46" t="str">
        <f t="shared" si="19"/>
        <v>ЗЕСТ Экспресс</v>
      </c>
      <c r="G253" s="27">
        <f t="shared" si="20"/>
        <v>37</v>
      </c>
      <c r="H253" s="25">
        <f t="shared" si="21"/>
        <v>59.47</v>
      </c>
      <c r="I253" s="25">
        <f t="shared" si="22"/>
        <v>32</v>
      </c>
      <c r="J253" s="26">
        <f t="shared" si="23"/>
        <v>32</v>
      </c>
      <c r="K253" s="27">
        <v>37</v>
      </c>
      <c r="L253" s="65" t="s">
        <v>65</v>
      </c>
      <c r="M253" s="25">
        <v>140</v>
      </c>
      <c r="N253" s="65" t="s">
        <v>63</v>
      </c>
      <c r="O253" s="25">
        <v>32</v>
      </c>
      <c r="P253" s="65" t="s">
        <v>65</v>
      </c>
      <c r="Q253" s="26">
        <v>32</v>
      </c>
      <c r="R253" s="27">
        <v>73.8</v>
      </c>
      <c r="S253" s="25">
        <v>65.600000000000009</v>
      </c>
      <c r="T253" s="25">
        <v>73.8</v>
      </c>
      <c r="U253" s="26">
        <v>65.600000000000009</v>
      </c>
      <c r="V253" s="27">
        <v>55.31</v>
      </c>
      <c r="W253" s="25">
        <v>59.47</v>
      </c>
      <c r="X253" s="25">
        <v>55.31</v>
      </c>
      <c r="Y253" s="26">
        <v>59.47</v>
      </c>
      <c r="Z253" s="27">
        <v>45</v>
      </c>
      <c r="AA253" s="25">
        <v>80</v>
      </c>
      <c r="AB253" s="25">
        <v>45</v>
      </c>
      <c r="AC253" s="26">
        <v>80</v>
      </c>
      <c r="AD253" s="72">
        <v>0.05</v>
      </c>
      <c r="AE253" s="73">
        <v>0.05</v>
      </c>
    </row>
    <row r="254" spans="1:31" s="35" customFormat="1" ht="42" hidden="1" customHeight="1" x14ac:dyDescent="0.25">
      <c r="A254" s="36"/>
      <c r="B254" s="30"/>
      <c r="C254" s="27" t="e">
        <f t="shared" si="16"/>
        <v>#REF!</v>
      </c>
      <c r="D254" s="46" t="e">
        <f t="shared" si="17"/>
        <v>#REF!</v>
      </c>
      <c r="E254" s="25" t="e">
        <f t="shared" si="18"/>
        <v>#REF!</v>
      </c>
      <c r="F254" s="46" t="e">
        <f t="shared" si="19"/>
        <v>#REF!</v>
      </c>
      <c r="G254" s="27" t="e">
        <f t="shared" si="20"/>
        <v>#REF!</v>
      </c>
      <c r="H254" s="25" t="e">
        <f t="shared" si="21"/>
        <v>#REF!</v>
      </c>
      <c r="I254" s="25" t="e">
        <f t="shared" si="22"/>
        <v>#REF!</v>
      </c>
      <c r="J254" s="26" t="e">
        <f t="shared" si="23"/>
        <v>#REF!</v>
      </c>
      <c r="K254" s="31" t="e">
        <f>SUMPRODUCT(#REF!,K244:K253)</f>
        <v>#REF!</v>
      </c>
      <c r="L254" s="66"/>
      <c r="M254" s="32" t="e">
        <f>SUMPRODUCT(#REF!,M244:M253)</f>
        <v>#REF!</v>
      </c>
      <c r="N254" s="66"/>
      <c r="O254" s="33" t="e">
        <f>SUMPRODUCT(#REF!,O244:O253)</f>
        <v>#REF!</v>
      </c>
      <c r="P254" s="66"/>
      <c r="Q254" s="34" t="e">
        <f>SUMPRODUCT(#REF!,Q244:Q253)</f>
        <v>#REF!</v>
      </c>
      <c r="R254" s="31" t="e">
        <f>SUMPRODUCT(#REF!,R244:R253)</f>
        <v>#REF!</v>
      </c>
      <c r="S254" s="32" t="e">
        <f>SUMPRODUCT(#REF!,S244:S253)</f>
        <v>#REF!</v>
      </c>
      <c r="T254" s="33" t="e">
        <f>SUMPRODUCT(#REF!,T244:T253)</f>
        <v>#REF!</v>
      </c>
      <c r="U254" s="34" t="e">
        <f>SUMPRODUCT(#REF!,U244:U253)</f>
        <v>#REF!</v>
      </c>
      <c r="V254" s="31" t="e">
        <f>SUMPRODUCT(#REF!,V244:V253)</f>
        <v>#REF!</v>
      </c>
      <c r="W254" s="32" t="e">
        <f>SUMPRODUCT(#REF!,W244:W253)</f>
        <v>#REF!</v>
      </c>
      <c r="X254" s="33" t="e">
        <f>SUMPRODUCT(#REF!,X244:X253)</f>
        <v>#REF!</v>
      </c>
      <c r="Y254" s="34" t="e">
        <f>SUMPRODUCT(#REF!,Y244:Y253)</f>
        <v>#REF!</v>
      </c>
      <c r="Z254" s="31" t="e">
        <f>SUMPRODUCT(#REF!,Z244:Z253)</f>
        <v>#REF!</v>
      </c>
      <c r="AA254" s="32" t="e">
        <f>SUMPRODUCT(#REF!,AA244:AA253)</f>
        <v>#REF!</v>
      </c>
      <c r="AB254" s="33" t="e">
        <f>SUMPRODUCT(#REF!,AB244:AB253)</f>
        <v>#REF!</v>
      </c>
      <c r="AC254" s="34" t="e">
        <f>SUMPRODUCT(#REF!,AC244:AC253)</f>
        <v>#REF!</v>
      </c>
      <c r="AD254" s="74">
        <f>SUM(AD244:AD253)</f>
        <v>1</v>
      </c>
      <c r="AE254" s="75">
        <f>SUM(AE244:AE253)</f>
        <v>1</v>
      </c>
    </row>
    <row r="255" spans="1:31" s="16" customFormat="1" ht="14.4" x14ac:dyDescent="0.25">
      <c r="A255" s="187" t="s">
        <v>16</v>
      </c>
      <c r="B255" s="24" t="s">
        <v>42</v>
      </c>
      <c r="C255" s="27" t="str">
        <f t="shared" si="16"/>
        <v>ЗЕСТ Экспресс</v>
      </c>
      <c r="D255" s="46" t="str">
        <f t="shared" si="17"/>
        <v>ЗЕСТ Экспресс</v>
      </c>
      <c r="E255" s="25" t="str">
        <f t="shared" si="18"/>
        <v>ФГУП ГЦСС</v>
      </c>
      <c r="F255" s="46" t="str">
        <f t="shared" si="19"/>
        <v>ФГУП ГЦСС</v>
      </c>
      <c r="G255" s="27">
        <f t="shared" si="20"/>
        <v>297</v>
      </c>
      <c r="H255" s="25">
        <f t="shared" si="21"/>
        <v>319</v>
      </c>
      <c r="I255" s="25">
        <f t="shared" si="22"/>
        <v>318.55</v>
      </c>
      <c r="J255" s="26">
        <f t="shared" si="23"/>
        <v>342.5</v>
      </c>
      <c r="K255" s="27">
        <v>297</v>
      </c>
      <c r="L255" s="65" t="s">
        <v>55</v>
      </c>
      <c r="M255" s="25">
        <v>319</v>
      </c>
      <c r="N255" s="65" t="s">
        <v>63</v>
      </c>
      <c r="O255" s="25">
        <v>594</v>
      </c>
      <c r="P255" s="65" t="s">
        <v>65</v>
      </c>
      <c r="Q255" s="26">
        <v>594</v>
      </c>
      <c r="R255" s="27">
        <v>350</v>
      </c>
      <c r="S255" s="25">
        <v>350</v>
      </c>
      <c r="T255" s="25">
        <v>350</v>
      </c>
      <c r="U255" s="26">
        <v>350</v>
      </c>
      <c r="V255" s="27">
        <v>318.55</v>
      </c>
      <c r="W255" s="25">
        <v>342.5</v>
      </c>
      <c r="X255" s="25">
        <v>318.55</v>
      </c>
      <c r="Y255" s="26">
        <v>342.5</v>
      </c>
      <c r="Z255" s="27">
        <v>340</v>
      </c>
      <c r="AA255" s="25">
        <v>391</v>
      </c>
      <c r="AB255" s="25">
        <v>340</v>
      </c>
      <c r="AC255" s="26">
        <v>391</v>
      </c>
      <c r="AD255" s="70">
        <v>0.05</v>
      </c>
      <c r="AE255" s="71">
        <v>0.05</v>
      </c>
    </row>
    <row r="256" spans="1:31" s="16" customFormat="1" ht="26.4" customHeight="1" x14ac:dyDescent="0.25">
      <c r="A256" s="187"/>
      <c r="B256" s="24" t="s">
        <v>46</v>
      </c>
      <c r="C256" s="27" t="str">
        <f t="shared" si="16"/>
        <v>ЗЕСТ Экспресс</v>
      </c>
      <c r="D256" s="46" t="str">
        <f t="shared" si="17"/>
        <v>ЗЕСТ Экспресс</v>
      </c>
      <c r="E256" s="25" t="str">
        <f t="shared" si="18"/>
        <v>ФДМ</v>
      </c>
      <c r="F256" s="46" t="str">
        <f t="shared" si="19"/>
        <v>ФГУП ГЦСС</v>
      </c>
      <c r="G256" s="27">
        <f t="shared" si="20"/>
        <v>313</v>
      </c>
      <c r="H256" s="25">
        <f t="shared" si="21"/>
        <v>338</v>
      </c>
      <c r="I256" s="25">
        <f t="shared" si="22"/>
        <v>340</v>
      </c>
      <c r="J256" s="26">
        <f t="shared" si="23"/>
        <v>376.48</v>
      </c>
      <c r="K256" s="27">
        <v>313</v>
      </c>
      <c r="L256" s="65" t="s">
        <v>55</v>
      </c>
      <c r="M256" s="25">
        <v>338</v>
      </c>
      <c r="N256" s="65" t="s">
        <v>63</v>
      </c>
      <c r="O256" s="25">
        <v>622</v>
      </c>
      <c r="P256" s="65" t="s">
        <v>65</v>
      </c>
      <c r="Q256" s="26">
        <v>622</v>
      </c>
      <c r="R256" s="27">
        <v>400</v>
      </c>
      <c r="S256" s="25">
        <v>400</v>
      </c>
      <c r="T256" s="25">
        <v>400</v>
      </c>
      <c r="U256" s="26">
        <v>400</v>
      </c>
      <c r="V256" s="27">
        <v>350.15</v>
      </c>
      <c r="W256" s="25">
        <v>376.48</v>
      </c>
      <c r="X256" s="25">
        <v>350.15</v>
      </c>
      <c r="Y256" s="26">
        <v>376.48</v>
      </c>
      <c r="Z256" s="27">
        <v>340</v>
      </c>
      <c r="AA256" s="25">
        <v>391</v>
      </c>
      <c r="AB256" s="25">
        <v>340</v>
      </c>
      <c r="AC256" s="26">
        <v>391</v>
      </c>
      <c r="AD256" s="72">
        <v>0.05</v>
      </c>
      <c r="AE256" s="73">
        <v>0.05</v>
      </c>
    </row>
    <row r="257" spans="1:31" s="16" customFormat="1" ht="27.6" customHeight="1" x14ac:dyDescent="0.25">
      <c r="A257" s="187"/>
      <c r="B257" s="24" t="s">
        <v>47</v>
      </c>
      <c r="C257" s="27" t="str">
        <f t="shared" si="16"/>
        <v>ЗЕСТ Экспресс</v>
      </c>
      <c r="D257" s="46" t="str">
        <f t="shared" si="17"/>
        <v>ЗЕСТ Экспресс</v>
      </c>
      <c r="E257" s="25" t="str">
        <f t="shared" si="18"/>
        <v>ФДМ</v>
      </c>
      <c r="F257" s="46" t="str">
        <f t="shared" si="19"/>
        <v>ФДМ</v>
      </c>
      <c r="G257" s="27">
        <f t="shared" si="20"/>
        <v>374</v>
      </c>
      <c r="H257" s="25">
        <f t="shared" si="21"/>
        <v>404</v>
      </c>
      <c r="I257" s="25">
        <f t="shared" si="22"/>
        <v>394</v>
      </c>
      <c r="J257" s="26">
        <f t="shared" si="23"/>
        <v>455</v>
      </c>
      <c r="K257" s="27">
        <v>374</v>
      </c>
      <c r="L257" s="65" t="s">
        <v>55</v>
      </c>
      <c r="M257" s="25">
        <v>404</v>
      </c>
      <c r="N257" s="65" t="s">
        <v>63</v>
      </c>
      <c r="O257" s="25">
        <v>661</v>
      </c>
      <c r="P257" s="65" t="s">
        <v>65</v>
      </c>
      <c r="Q257" s="26">
        <v>661</v>
      </c>
      <c r="R257" s="27">
        <v>538.20000000000005</v>
      </c>
      <c r="S257" s="25">
        <v>478.40000000000003</v>
      </c>
      <c r="T257" s="25">
        <v>538.20000000000005</v>
      </c>
      <c r="U257" s="26">
        <v>478.40000000000003</v>
      </c>
      <c r="V257" s="27">
        <v>461.25</v>
      </c>
      <c r="W257" s="25">
        <v>495.95</v>
      </c>
      <c r="X257" s="25">
        <v>461.25</v>
      </c>
      <c r="Y257" s="26">
        <v>495.95</v>
      </c>
      <c r="Z257" s="27">
        <v>394</v>
      </c>
      <c r="AA257" s="25">
        <v>455</v>
      </c>
      <c r="AB257" s="25">
        <v>394</v>
      </c>
      <c r="AC257" s="26">
        <v>455</v>
      </c>
      <c r="AD257" s="72">
        <v>0.05</v>
      </c>
      <c r="AE257" s="73">
        <v>0.1</v>
      </c>
    </row>
    <row r="258" spans="1:31" s="16" customFormat="1" ht="27.6" customHeight="1" x14ac:dyDescent="0.25">
      <c r="A258" s="187"/>
      <c r="B258" s="24" t="s">
        <v>48</v>
      </c>
      <c r="C258" s="27" t="str">
        <f t="shared" si="16"/>
        <v>ЗЕСТ Экспресс</v>
      </c>
      <c r="D258" s="46" t="str">
        <f t="shared" si="17"/>
        <v>ЗЕСТ Экспресс</v>
      </c>
      <c r="E258" s="25" t="str">
        <f t="shared" si="18"/>
        <v>ФДМ</v>
      </c>
      <c r="F258" s="46" t="str">
        <f t="shared" si="19"/>
        <v>ФДМ</v>
      </c>
      <c r="G258" s="27">
        <f t="shared" si="20"/>
        <v>426</v>
      </c>
      <c r="H258" s="25">
        <f t="shared" si="21"/>
        <v>459</v>
      </c>
      <c r="I258" s="25">
        <f t="shared" si="22"/>
        <v>448</v>
      </c>
      <c r="J258" s="26">
        <f t="shared" si="23"/>
        <v>519</v>
      </c>
      <c r="K258" s="27">
        <v>426</v>
      </c>
      <c r="L258" s="65" t="s">
        <v>55</v>
      </c>
      <c r="M258" s="25">
        <v>459</v>
      </c>
      <c r="N258" s="65" t="s">
        <v>63</v>
      </c>
      <c r="O258" s="25">
        <v>694</v>
      </c>
      <c r="P258" s="65" t="s">
        <v>65</v>
      </c>
      <c r="Q258" s="26">
        <v>694</v>
      </c>
      <c r="R258" s="27">
        <v>642.6</v>
      </c>
      <c r="S258" s="25">
        <v>571.20000000000005</v>
      </c>
      <c r="T258" s="25">
        <v>642.6</v>
      </c>
      <c r="U258" s="26">
        <v>571.20000000000005</v>
      </c>
      <c r="V258" s="27">
        <v>544.20000000000005</v>
      </c>
      <c r="W258" s="25">
        <v>585.16</v>
      </c>
      <c r="X258" s="25">
        <v>544.20000000000005</v>
      </c>
      <c r="Y258" s="26">
        <v>585.16</v>
      </c>
      <c r="Z258" s="27">
        <v>448</v>
      </c>
      <c r="AA258" s="25">
        <v>519</v>
      </c>
      <c r="AB258" s="25">
        <v>448</v>
      </c>
      <c r="AC258" s="26">
        <v>519</v>
      </c>
      <c r="AD258" s="72">
        <v>0.1</v>
      </c>
      <c r="AE258" s="73">
        <v>0.2</v>
      </c>
    </row>
    <row r="259" spans="1:31" s="16" customFormat="1" ht="27.6" customHeight="1" x14ac:dyDescent="0.25">
      <c r="A259" s="187"/>
      <c r="B259" s="24" t="s">
        <v>49</v>
      </c>
      <c r="C259" s="27" t="str">
        <f t="shared" si="16"/>
        <v>ЗЕСТ Экспресс</v>
      </c>
      <c r="D259" s="46" t="str">
        <f t="shared" si="17"/>
        <v>ЗЕСТ Экспресс</v>
      </c>
      <c r="E259" s="25" t="str">
        <f t="shared" si="18"/>
        <v>ФДМ</v>
      </c>
      <c r="F259" s="46" t="str">
        <f t="shared" si="19"/>
        <v>ФДМ</v>
      </c>
      <c r="G259" s="27">
        <f t="shared" si="20"/>
        <v>558</v>
      </c>
      <c r="H259" s="25">
        <f t="shared" si="21"/>
        <v>610</v>
      </c>
      <c r="I259" s="25">
        <f t="shared" si="22"/>
        <v>583</v>
      </c>
      <c r="J259" s="26">
        <f t="shared" si="23"/>
        <v>679</v>
      </c>
      <c r="K259" s="27">
        <v>558</v>
      </c>
      <c r="L259" s="65" t="s">
        <v>55</v>
      </c>
      <c r="M259" s="25">
        <v>610</v>
      </c>
      <c r="N259" s="65" t="s">
        <v>63</v>
      </c>
      <c r="O259" s="25">
        <v>813</v>
      </c>
      <c r="P259" s="65" t="s">
        <v>65</v>
      </c>
      <c r="Q259" s="26">
        <v>813</v>
      </c>
      <c r="R259" s="27">
        <v>825.30000000000007</v>
      </c>
      <c r="S259" s="25">
        <v>733.6</v>
      </c>
      <c r="T259" s="25">
        <v>825.30000000000007</v>
      </c>
      <c r="U259" s="26">
        <v>733.6</v>
      </c>
      <c r="V259" s="27">
        <v>714.6</v>
      </c>
      <c r="W259" s="25">
        <v>768.36</v>
      </c>
      <c r="X259" s="25">
        <v>714.6</v>
      </c>
      <c r="Y259" s="26">
        <v>768.36</v>
      </c>
      <c r="Z259" s="27">
        <v>583</v>
      </c>
      <c r="AA259" s="25">
        <v>679</v>
      </c>
      <c r="AB259" s="25">
        <v>583</v>
      </c>
      <c r="AC259" s="26">
        <v>679</v>
      </c>
      <c r="AD259" s="72">
        <v>0.15</v>
      </c>
      <c r="AE259" s="73">
        <v>0.2</v>
      </c>
    </row>
    <row r="260" spans="1:31" s="16" customFormat="1" ht="27.6" customHeight="1" x14ac:dyDescent="0.25">
      <c r="A260" s="187"/>
      <c r="B260" s="24" t="s">
        <v>50</v>
      </c>
      <c r="C260" s="27" t="str">
        <f t="shared" si="16"/>
        <v>ЗЕСТ Экспресс</v>
      </c>
      <c r="D260" s="46" t="str">
        <f t="shared" si="17"/>
        <v>ЗЕСТ Экспресс</v>
      </c>
      <c r="E260" s="25" t="str">
        <f t="shared" si="18"/>
        <v>ФДМ</v>
      </c>
      <c r="F260" s="46" t="str">
        <f t="shared" si="19"/>
        <v>ФДМ</v>
      </c>
      <c r="G260" s="27">
        <f t="shared" si="20"/>
        <v>680</v>
      </c>
      <c r="H260" s="25">
        <f t="shared" si="21"/>
        <v>752</v>
      </c>
      <c r="I260" s="25">
        <f t="shared" si="22"/>
        <v>718</v>
      </c>
      <c r="J260" s="26">
        <f t="shared" si="23"/>
        <v>839</v>
      </c>
      <c r="K260" s="27">
        <v>680</v>
      </c>
      <c r="L260" s="65" t="s">
        <v>55</v>
      </c>
      <c r="M260" s="25">
        <v>752</v>
      </c>
      <c r="N260" s="65" t="s">
        <v>63</v>
      </c>
      <c r="O260" s="25">
        <v>942</v>
      </c>
      <c r="P260" s="65" t="s">
        <v>65</v>
      </c>
      <c r="Q260" s="26">
        <v>942</v>
      </c>
      <c r="R260" s="27">
        <v>1086.3</v>
      </c>
      <c r="S260" s="25">
        <v>965.6</v>
      </c>
      <c r="T260" s="25">
        <v>1086.3</v>
      </c>
      <c r="U260" s="26">
        <v>965.6</v>
      </c>
      <c r="V260" s="27">
        <v>884.96</v>
      </c>
      <c r="W260" s="25">
        <v>951.56</v>
      </c>
      <c r="X260" s="25">
        <v>884.96</v>
      </c>
      <c r="Y260" s="26">
        <v>951.56</v>
      </c>
      <c r="Z260" s="27">
        <v>718</v>
      </c>
      <c r="AA260" s="25">
        <v>839</v>
      </c>
      <c r="AB260" s="25">
        <v>718</v>
      </c>
      <c r="AC260" s="26">
        <v>839</v>
      </c>
      <c r="AD260" s="72">
        <v>0.2</v>
      </c>
      <c r="AE260" s="73">
        <v>0.15</v>
      </c>
    </row>
    <row r="261" spans="1:31" s="16" customFormat="1" ht="27.6" customHeight="1" x14ac:dyDescent="0.25">
      <c r="A261" s="187"/>
      <c r="B261" s="24" t="s">
        <v>51</v>
      </c>
      <c r="C261" s="27" t="str">
        <f t="shared" ref="C261:C319" si="24">IF(G261=K261,$K$64,IF(G261=R261,$R$64,IF(G261=V261,$V$64,IF(G261=Z261,$Z$64,0))))</f>
        <v>ЗЕСТ Экспресс</v>
      </c>
      <c r="D261" s="46" t="str">
        <f t="shared" ref="D261:D319" si="25">IF(H261=M261,$K$64,IF(H261=S261,$R$64,IF(H261=W261,$V$64,IF(H261=AA261,$Z$64,0))))</f>
        <v>ЗЕСТ Экспресс</v>
      </c>
      <c r="E261" s="25" t="str">
        <f t="shared" ref="E261:E319" si="26">IF(I261=O261,$K$64,IF(I261=T261,$R$64,IF(I261=X261,$V$64,IF(I261=AB261,$Z$64,0))))</f>
        <v>ФДМ</v>
      </c>
      <c r="F261" s="46" t="str">
        <f t="shared" ref="F261:F319" si="27">IF(J261=Q261,$K$64,IF(J261=U261,$R$64,IF(J261=Y261,$V$64,IF(J261=AC261,$Z$64,0))))</f>
        <v>ФДМ</v>
      </c>
      <c r="G261" s="27">
        <f t="shared" ref="G261:G319" si="28">MIN(K261,R261,V261,Z261)</f>
        <v>792</v>
      </c>
      <c r="H261" s="25">
        <f t="shared" ref="H261:H319" si="29">MIN(M261,S261,W261,AA261)</f>
        <v>893</v>
      </c>
      <c r="I261" s="25">
        <f t="shared" ref="I261:I319" si="30">MIN(O261,T261,X261,AB261)</f>
        <v>853</v>
      </c>
      <c r="J261" s="26">
        <f t="shared" ref="J261:J319" si="31">MIN(Q261,U261,Y261,AC261)</f>
        <v>999</v>
      </c>
      <c r="K261" s="27">
        <v>792</v>
      </c>
      <c r="L261" s="65" t="s">
        <v>55</v>
      </c>
      <c r="M261" s="25">
        <v>893</v>
      </c>
      <c r="N261" s="65" t="s">
        <v>63</v>
      </c>
      <c r="O261" s="25">
        <v>1080</v>
      </c>
      <c r="P261" s="65" t="s">
        <v>65</v>
      </c>
      <c r="Q261" s="26">
        <v>1080</v>
      </c>
      <c r="R261" s="27">
        <v>1347.3</v>
      </c>
      <c r="S261" s="25">
        <v>1197.6000000000001</v>
      </c>
      <c r="T261" s="25">
        <v>1347.3</v>
      </c>
      <c r="U261" s="26">
        <v>1197.6000000000001</v>
      </c>
      <c r="V261" s="27">
        <v>1055.3499999999999</v>
      </c>
      <c r="W261" s="25">
        <v>1134.75</v>
      </c>
      <c r="X261" s="25">
        <v>1055.3499999999999</v>
      </c>
      <c r="Y261" s="26">
        <v>1134.75</v>
      </c>
      <c r="Z261" s="27">
        <v>853</v>
      </c>
      <c r="AA261" s="25">
        <v>999</v>
      </c>
      <c r="AB261" s="25">
        <v>853</v>
      </c>
      <c r="AC261" s="26">
        <v>999</v>
      </c>
      <c r="AD261" s="72">
        <v>0.2</v>
      </c>
      <c r="AE261" s="73">
        <v>0.1</v>
      </c>
    </row>
    <row r="262" spans="1:31" s="16" customFormat="1" ht="27.6" customHeight="1" x14ac:dyDescent="0.25">
      <c r="A262" s="187"/>
      <c r="B262" s="24" t="s">
        <v>52</v>
      </c>
      <c r="C262" s="27" t="str">
        <f t="shared" si="24"/>
        <v>КурьерСервисЭкспресс</v>
      </c>
      <c r="D262" s="46" t="str">
        <f t="shared" si="25"/>
        <v>ЗЕСТ Экспресс</v>
      </c>
      <c r="E262" s="25" t="str">
        <f t="shared" si="26"/>
        <v>ФДМ</v>
      </c>
      <c r="F262" s="46" t="str">
        <f t="shared" si="27"/>
        <v>ФДМ</v>
      </c>
      <c r="G262" s="27">
        <f t="shared" si="28"/>
        <v>850.5</v>
      </c>
      <c r="H262" s="25">
        <f t="shared" si="29"/>
        <v>1046</v>
      </c>
      <c r="I262" s="25">
        <f t="shared" si="30"/>
        <v>988</v>
      </c>
      <c r="J262" s="26">
        <f t="shared" si="31"/>
        <v>1159</v>
      </c>
      <c r="K262" s="27">
        <v>897</v>
      </c>
      <c r="L262" s="65" t="s">
        <v>55</v>
      </c>
      <c r="M262" s="25">
        <v>1046</v>
      </c>
      <c r="N262" s="65" t="s">
        <v>63</v>
      </c>
      <c r="O262" s="25">
        <v>1228</v>
      </c>
      <c r="P262" s="65" t="s">
        <v>65</v>
      </c>
      <c r="Q262" s="26">
        <v>1228</v>
      </c>
      <c r="R262" s="27">
        <v>850.5</v>
      </c>
      <c r="S262" s="25">
        <v>1429.6000000000001</v>
      </c>
      <c r="T262" s="25">
        <v>1608.3</v>
      </c>
      <c r="U262" s="26">
        <v>1429.6000000000001</v>
      </c>
      <c r="V262" s="27">
        <v>1166.45</v>
      </c>
      <c r="W262" s="25">
        <v>1254.25</v>
      </c>
      <c r="X262" s="25">
        <v>1166.45</v>
      </c>
      <c r="Y262" s="26">
        <v>1254.25</v>
      </c>
      <c r="Z262" s="27">
        <v>988</v>
      </c>
      <c r="AA262" s="25">
        <v>1159</v>
      </c>
      <c r="AB262" s="25">
        <v>988</v>
      </c>
      <c r="AC262" s="26">
        <v>1159</v>
      </c>
      <c r="AD262" s="72">
        <v>0.1</v>
      </c>
      <c r="AE262" s="73">
        <v>0.05</v>
      </c>
    </row>
    <row r="263" spans="1:31" s="16" customFormat="1" ht="27.6" customHeight="1" x14ac:dyDescent="0.25">
      <c r="A263" s="187"/>
      <c r="B263" s="24" t="s">
        <v>53</v>
      </c>
      <c r="C263" s="27" t="str">
        <f t="shared" si="24"/>
        <v>КурьерСервисЭкспресс</v>
      </c>
      <c r="D263" s="46" t="str">
        <f t="shared" si="25"/>
        <v>ЗЕСТ Экспресс</v>
      </c>
      <c r="E263" s="25" t="str">
        <f t="shared" si="26"/>
        <v>ФДМ</v>
      </c>
      <c r="F263" s="46" t="str">
        <f t="shared" si="27"/>
        <v>ФДМ</v>
      </c>
      <c r="G263" s="27">
        <f t="shared" si="28"/>
        <v>850.5</v>
      </c>
      <c r="H263" s="25">
        <f t="shared" si="29"/>
        <v>1198</v>
      </c>
      <c r="I263" s="25">
        <f t="shared" si="30"/>
        <v>1123</v>
      </c>
      <c r="J263" s="26">
        <f t="shared" si="31"/>
        <v>1319</v>
      </c>
      <c r="K263" s="27">
        <v>996</v>
      </c>
      <c r="L263" s="65" t="s">
        <v>55</v>
      </c>
      <c r="M263" s="25">
        <v>1198</v>
      </c>
      <c r="N263" s="65" t="s">
        <v>63</v>
      </c>
      <c r="O263" s="25">
        <v>1385</v>
      </c>
      <c r="P263" s="65" t="s">
        <v>65</v>
      </c>
      <c r="Q263" s="26">
        <v>1385</v>
      </c>
      <c r="R263" s="27">
        <v>850.5</v>
      </c>
      <c r="S263" s="25">
        <v>1649.6000000000001</v>
      </c>
      <c r="T263" s="25">
        <v>1855.8</v>
      </c>
      <c r="U263" s="26">
        <v>1649.6000000000001</v>
      </c>
      <c r="V263" s="27">
        <v>1277.5999999999999</v>
      </c>
      <c r="W263" s="25">
        <v>1373.75</v>
      </c>
      <c r="X263" s="25">
        <v>1277.5999999999999</v>
      </c>
      <c r="Y263" s="26">
        <v>1373.75</v>
      </c>
      <c r="Z263" s="27">
        <v>1123</v>
      </c>
      <c r="AA263" s="25">
        <v>1319</v>
      </c>
      <c r="AB263" s="25">
        <v>1123</v>
      </c>
      <c r="AC263" s="26">
        <v>1319</v>
      </c>
      <c r="AD263" s="72">
        <v>0.05</v>
      </c>
      <c r="AE263" s="73">
        <v>0.05</v>
      </c>
    </row>
    <row r="264" spans="1:31" s="16" customFormat="1" ht="42" customHeight="1" thickBot="1" x14ac:dyDescent="0.3">
      <c r="A264" s="187"/>
      <c r="B264" s="28" t="s">
        <v>54</v>
      </c>
      <c r="C264" s="27" t="str">
        <f t="shared" si="24"/>
        <v>ФГУП ГЦСС</v>
      </c>
      <c r="D264" s="46" t="str">
        <f t="shared" si="25"/>
        <v>ФГУП ГЦСС</v>
      </c>
      <c r="E264" s="25" t="str">
        <f t="shared" si="26"/>
        <v>ФГУП ГЦСС</v>
      </c>
      <c r="F264" s="46" t="str">
        <f t="shared" si="27"/>
        <v>ФГУП ГЦСС</v>
      </c>
      <c r="G264" s="27">
        <f t="shared" si="28"/>
        <v>22.23</v>
      </c>
      <c r="H264" s="25">
        <f t="shared" si="29"/>
        <v>23.9</v>
      </c>
      <c r="I264" s="25">
        <f t="shared" si="30"/>
        <v>22.23</v>
      </c>
      <c r="J264" s="26">
        <f t="shared" si="31"/>
        <v>23.9</v>
      </c>
      <c r="K264" s="27">
        <v>28</v>
      </c>
      <c r="L264" s="65" t="s">
        <v>55</v>
      </c>
      <c r="M264" s="25">
        <v>30</v>
      </c>
      <c r="N264" s="65" t="s">
        <v>63</v>
      </c>
      <c r="O264" s="25">
        <v>27</v>
      </c>
      <c r="P264" s="65" t="s">
        <v>65</v>
      </c>
      <c r="Q264" s="26">
        <v>27</v>
      </c>
      <c r="R264" s="27">
        <v>46.800000000000004</v>
      </c>
      <c r="S264" s="25">
        <v>41.6</v>
      </c>
      <c r="T264" s="25">
        <v>46.800000000000004</v>
      </c>
      <c r="U264" s="26">
        <v>41.6</v>
      </c>
      <c r="V264" s="27">
        <v>22.23</v>
      </c>
      <c r="W264" s="25">
        <v>23.9</v>
      </c>
      <c r="X264" s="25">
        <v>22.23</v>
      </c>
      <c r="Y264" s="26">
        <v>23.9</v>
      </c>
      <c r="Z264" s="27">
        <v>27</v>
      </c>
      <c r="AA264" s="25">
        <v>32</v>
      </c>
      <c r="AB264" s="25">
        <v>27</v>
      </c>
      <c r="AC264" s="26">
        <v>32</v>
      </c>
      <c r="AD264" s="72">
        <v>0.05</v>
      </c>
      <c r="AE264" s="73">
        <v>0.05</v>
      </c>
    </row>
    <row r="265" spans="1:31" s="35" customFormat="1" ht="41.25" hidden="1" customHeight="1" x14ac:dyDescent="0.25">
      <c r="A265" s="29"/>
      <c r="B265" s="30"/>
      <c r="C265" s="27" t="e">
        <f t="shared" si="24"/>
        <v>#REF!</v>
      </c>
      <c r="D265" s="46" t="e">
        <f t="shared" si="25"/>
        <v>#REF!</v>
      </c>
      <c r="E265" s="25" t="e">
        <f t="shared" si="26"/>
        <v>#REF!</v>
      </c>
      <c r="F265" s="46" t="e">
        <f t="shared" si="27"/>
        <v>#REF!</v>
      </c>
      <c r="G265" s="27" t="e">
        <f t="shared" si="28"/>
        <v>#REF!</v>
      </c>
      <c r="H265" s="25" t="e">
        <f t="shared" si="29"/>
        <v>#REF!</v>
      </c>
      <c r="I265" s="25" t="e">
        <f t="shared" si="30"/>
        <v>#REF!</v>
      </c>
      <c r="J265" s="26" t="e">
        <f t="shared" si="31"/>
        <v>#REF!</v>
      </c>
      <c r="K265" s="31" t="e">
        <f>SUMPRODUCT(#REF!,K255:K264)</f>
        <v>#REF!</v>
      </c>
      <c r="L265" s="66"/>
      <c r="M265" s="32" t="e">
        <f>SUMPRODUCT(#REF!,M255:M264)</f>
        <v>#REF!</v>
      </c>
      <c r="N265" s="66"/>
      <c r="O265" s="33" t="e">
        <f>SUMPRODUCT(#REF!,O255:O264)</f>
        <v>#REF!</v>
      </c>
      <c r="P265" s="66"/>
      <c r="Q265" s="34" t="e">
        <f>SUMPRODUCT(#REF!,Q255:Q264)</f>
        <v>#REF!</v>
      </c>
      <c r="R265" s="31" t="e">
        <f>SUMPRODUCT(#REF!,R255:R264)</f>
        <v>#REF!</v>
      </c>
      <c r="S265" s="32" t="e">
        <f>SUMPRODUCT(#REF!,S255:S264)</f>
        <v>#REF!</v>
      </c>
      <c r="T265" s="33" t="e">
        <f>SUMPRODUCT(#REF!,T255:T264)</f>
        <v>#REF!</v>
      </c>
      <c r="U265" s="34" t="e">
        <f>SUMPRODUCT(#REF!,U255:U264)</f>
        <v>#REF!</v>
      </c>
      <c r="V265" s="31" t="e">
        <f>SUMPRODUCT(#REF!,V255:V264)</f>
        <v>#REF!</v>
      </c>
      <c r="W265" s="32" t="e">
        <f>SUMPRODUCT(#REF!,W255:W264)</f>
        <v>#REF!</v>
      </c>
      <c r="X265" s="33" t="e">
        <f>SUMPRODUCT(#REF!,X255:X264)</f>
        <v>#REF!</v>
      </c>
      <c r="Y265" s="34" t="e">
        <f>SUMPRODUCT(#REF!,Y255:Y264)</f>
        <v>#REF!</v>
      </c>
      <c r="Z265" s="31" t="e">
        <f>SUMPRODUCT(#REF!,Z255:Z264)</f>
        <v>#REF!</v>
      </c>
      <c r="AA265" s="32" t="e">
        <f>SUMPRODUCT(#REF!,AA255:AA264)</f>
        <v>#REF!</v>
      </c>
      <c r="AB265" s="33" t="e">
        <f>SUMPRODUCT(#REF!,AB255:AB264)</f>
        <v>#REF!</v>
      </c>
      <c r="AC265" s="34" t="e">
        <f>SUMPRODUCT(#REF!,AC255:AC264)</f>
        <v>#REF!</v>
      </c>
      <c r="AD265" s="74">
        <f>SUM(AD255:AD264)</f>
        <v>1</v>
      </c>
      <c r="AE265" s="75">
        <f>SUM(AE255:AE264)</f>
        <v>1.0000000000000002</v>
      </c>
    </row>
    <row r="266" spans="1:31" s="16" customFormat="1" ht="14.4" x14ac:dyDescent="0.25">
      <c r="A266" s="187" t="s">
        <v>17</v>
      </c>
      <c r="B266" s="24" t="s">
        <v>42</v>
      </c>
      <c r="C266" s="27" t="str">
        <f t="shared" si="24"/>
        <v>ЗЕСТ Экспресс</v>
      </c>
      <c r="D266" s="46" t="str">
        <f t="shared" si="25"/>
        <v>ЗЕСТ Экспресс</v>
      </c>
      <c r="E266" s="25" t="str">
        <f t="shared" si="26"/>
        <v>ФДМ</v>
      </c>
      <c r="F266" s="46" t="str">
        <f t="shared" si="27"/>
        <v>КурьерСервисЭкспресс</v>
      </c>
      <c r="G266" s="27">
        <f t="shared" si="28"/>
        <v>250</v>
      </c>
      <c r="H266" s="25">
        <f t="shared" si="29"/>
        <v>278</v>
      </c>
      <c r="I266" s="25">
        <f t="shared" si="30"/>
        <v>340</v>
      </c>
      <c r="J266" s="26">
        <f t="shared" si="31"/>
        <v>350</v>
      </c>
      <c r="K266" s="27">
        <v>250</v>
      </c>
      <c r="L266" s="65" t="s">
        <v>65</v>
      </c>
      <c r="M266" s="25">
        <v>278</v>
      </c>
      <c r="N266" s="65" t="s">
        <v>63</v>
      </c>
      <c r="O266" s="25">
        <v>599</v>
      </c>
      <c r="P266" s="65" t="s">
        <v>65</v>
      </c>
      <c r="Q266" s="26">
        <v>599</v>
      </c>
      <c r="R266" s="27">
        <v>350</v>
      </c>
      <c r="S266" s="25">
        <v>350</v>
      </c>
      <c r="T266" s="25">
        <v>350</v>
      </c>
      <c r="U266" s="26">
        <v>350</v>
      </c>
      <c r="V266" s="27">
        <v>353.1</v>
      </c>
      <c r="W266" s="25">
        <v>379.67</v>
      </c>
      <c r="X266" s="25">
        <v>353.1</v>
      </c>
      <c r="Y266" s="26">
        <v>379.67</v>
      </c>
      <c r="Z266" s="27">
        <v>340</v>
      </c>
      <c r="AA266" s="25">
        <v>391</v>
      </c>
      <c r="AB266" s="25">
        <v>340</v>
      </c>
      <c r="AC266" s="26">
        <v>391</v>
      </c>
      <c r="AD266" s="70">
        <v>0.05</v>
      </c>
      <c r="AE266" s="71">
        <v>0.05</v>
      </c>
    </row>
    <row r="267" spans="1:31" s="16" customFormat="1" ht="27.6" customHeight="1" x14ac:dyDescent="0.25">
      <c r="A267" s="187"/>
      <c r="B267" s="24" t="s">
        <v>46</v>
      </c>
      <c r="C267" s="27" t="str">
        <f t="shared" si="24"/>
        <v>ЗЕСТ Экспресс</v>
      </c>
      <c r="D267" s="46" t="str">
        <f t="shared" si="25"/>
        <v>ЗЕСТ Экспресс</v>
      </c>
      <c r="E267" s="25" t="str">
        <f t="shared" si="26"/>
        <v>ФДМ</v>
      </c>
      <c r="F267" s="46" t="str">
        <f t="shared" si="27"/>
        <v>ФДМ</v>
      </c>
      <c r="G267" s="27">
        <f t="shared" si="28"/>
        <v>266</v>
      </c>
      <c r="H267" s="25">
        <f t="shared" si="29"/>
        <v>289</v>
      </c>
      <c r="I267" s="25">
        <f t="shared" si="30"/>
        <v>340</v>
      </c>
      <c r="J267" s="26">
        <f t="shared" si="31"/>
        <v>391</v>
      </c>
      <c r="K267" s="27">
        <v>266</v>
      </c>
      <c r="L267" s="65" t="s">
        <v>65</v>
      </c>
      <c r="M267" s="25">
        <v>289</v>
      </c>
      <c r="N267" s="65" t="s">
        <v>63</v>
      </c>
      <c r="O267" s="25">
        <v>627</v>
      </c>
      <c r="P267" s="65" t="s">
        <v>65</v>
      </c>
      <c r="Q267" s="26">
        <v>627</v>
      </c>
      <c r="R267" s="27">
        <v>400</v>
      </c>
      <c r="S267" s="25">
        <v>400</v>
      </c>
      <c r="T267" s="25">
        <v>400</v>
      </c>
      <c r="U267" s="26">
        <v>400</v>
      </c>
      <c r="V267" s="27">
        <v>381.75</v>
      </c>
      <c r="W267" s="25">
        <v>410.46</v>
      </c>
      <c r="X267" s="25">
        <v>381.75</v>
      </c>
      <c r="Y267" s="26">
        <v>410.46</v>
      </c>
      <c r="Z267" s="27">
        <v>340</v>
      </c>
      <c r="AA267" s="25">
        <v>391</v>
      </c>
      <c r="AB267" s="25">
        <v>340</v>
      </c>
      <c r="AC267" s="26">
        <v>391</v>
      </c>
      <c r="AD267" s="72">
        <v>0.05</v>
      </c>
      <c r="AE267" s="73">
        <v>0.05</v>
      </c>
    </row>
    <row r="268" spans="1:31" s="16" customFormat="1" ht="26.4" customHeight="1" x14ac:dyDescent="0.25">
      <c r="A268" s="187"/>
      <c r="B268" s="24" t="s">
        <v>47</v>
      </c>
      <c r="C268" s="27" t="str">
        <f t="shared" si="24"/>
        <v>ЗЕСТ Экспресс</v>
      </c>
      <c r="D268" s="46" t="str">
        <f t="shared" si="25"/>
        <v>ЗЕСТ Экспресс</v>
      </c>
      <c r="E268" s="25" t="str">
        <f t="shared" si="26"/>
        <v>ФДМ</v>
      </c>
      <c r="F268" s="46" t="str">
        <f t="shared" si="27"/>
        <v>ФДМ</v>
      </c>
      <c r="G268" s="27">
        <f t="shared" si="28"/>
        <v>331</v>
      </c>
      <c r="H268" s="25">
        <f t="shared" si="29"/>
        <v>518</v>
      </c>
      <c r="I268" s="25">
        <f t="shared" si="30"/>
        <v>430</v>
      </c>
      <c r="J268" s="26">
        <f t="shared" si="31"/>
        <v>531</v>
      </c>
      <c r="K268" s="27">
        <v>331</v>
      </c>
      <c r="L268" s="65" t="s">
        <v>65</v>
      </c>
      <c r="M268" s="25">
        <v>518</v>
      </c>
      <c r="N268" s="65" t="s">
        <v>63</v>
      </c>
      <c r="O268" s="25">
        <v>663</v>
      </c>
      <c r="P268" s="65" t="s">
        <v>65</v>
      </c>
      <c r="Q268" s="26">
        <v>663</v>
      </c>
      <c r="R268" s="27">
        <v>709.2</v>
      </c>
      <c r="S268" s="25">
        <v>630.40000000000009</v>
      </c>
      <c r="T268" s="25">
        <v>654.30000000000007</v>
      </c>
      <c r="U268" s="26">
        <v>581.6</v>
      </c>
      <c r="V268" s="27">
        <v>522.98</v>
      </c>
      <c r="W268" s="25">
        <v>562.33000000000004</v>
      </c>
      <c r="X268" s="25">
        <v>522.98</v>
      </c>
      <c r="Y268" s="26">
        <v>562.33000000000004</v>
      </c>
      <c r="Z268" s="27">
        <v>430</v>
      </c>
      <c r="AA268" s="25">
        <v>531</v>
      </c>
      <c r="AB268" s="25">
        <v>430</v>
      </c>
      <c r="AC268" s="26">
        <v>531</v>
      </c>
      <c r="AD268" s="72">
        <v>0.05</v>
      </c>
      <c r="AE268" s="73">
        <v>0.1</v>
      </c>
    </row>
    <row r="269" spans="1:31" s="16" customFormat="1" ht="27.6" customHeight="1" x14ac:dyDescent="0.25">
      <c r="A269" s="187"/>
      <c r="B269" s="24" t="s">
        <v>48</v>
      </c>
      <c r="C269" s="27" t="str">
        <f t="shared" si="24"/>
        <v>ЗЕСТ Экспресс</v>
      </c>
      <c r="D269" s="46" t="str">
        <f t="shared" si="25"/>
        <v>ФДМ</v>
      </c>
      <c r="E269" s="25" t="str">
        <f t="shared" si="26"/>
        <v>ФДМ</v>
      </c>
      <c r="F269" s="46" t="str">
        <f t="shared" si="27"/>
        <v>ФДМ</v>
      </c>
      <c r="G269" s="27">
        <f t="shared" si="28"/>
        <v>386</v>
      </c>
      <c r="H269" s="25">
        <f t="shared" si="29"/>
        <v>671</v>
      </c>
      <c r="I269" s="25">
        <f t="shared" si="30"/>
        <v>520</v>
      </c>
      <c r="J269" s="26">
        <f t="shared" si="31"/>
        <v>671</v>
      </c>
      <c r="K269" s="27">
        <v>386</v>
      </c>
      <c r="L269" s="65" t="s">
        <v>65</v>
      </c>
      <c r="M269" s="25">
        <v>732</v>
      </c>
      <c r="N269" s="65" t="s">
        <v>63</v>
      </c>
      <c r="O269" s="25">
        <v>693</v>
      </c>
      <c r="P269" s="65" t="s">
        <v>65</v>
      </c>
      <c r="Q269" s="26">
        <v>693</v>
      </c>
      <c r="R269" s="27">
        <v>867.6</v>
      </c>
      <c r="S269" s="25">
        <v>771.2</v>
      </c>
      <c r="T269" s="25">
        <v>792.9</v>
      </c>
      <c r="U269" s="26">
        <v>704.80000000000007</v>
      </c>
      <c r="V269" s="27">
        <v>644.45000000000005</v>
      </c>
      <c r="W269" s="25">
        <v>692.96</v>
      </c>
      <c r="X269" s="25">
        <v>644.45000000000005</v>
      </c>
      <c r="Y269" s="26">
        <v>692.96</v>
      </c>
      <c r="Z269" s="27">
        <v>520</v>
      </c>
      <c r="AA269" s="25">
        <v>671</v>
      </c>
      <c r="AB269" s="25">
        <v>520</v>
      </c>
      <c r="AC269" s="26">
        <v>671</v>
      </c>
      <c r="AD269" s="72">
        <v>0.1</v>
      </c>
      <c r="AE269" s="73">
        <v>0.2</v>
      </c>
    </row>
    <row r="270" spans="1:31" s="16" customFormat="1" ht="27.6" customHeight="1" x14ac:dyDescent="0.25">
      <c r="A270" s="187"/>
      <c r="B270" s="24" t="s">
        <v>49</v>
      </c>
      <c r="C270" s="27" t="str">
        <f t="shared" si="24"/>
        <v>ЗЕСТ Экспресс</v>
      </c>
      <c r="D270" s="46" t="str">
        <f t="shared" si="25"/>
        <v>ФГУП ГЦСС</v>
      </c>
      <c r="E270" s="25" t="str">
        <f t="shared" si="26"/>
        <v>ФДМ</v>
      </c>
      <c r="F270" s="46" t="str">
        <f t="shared" si="27"/>
        <v>ЗЕСТ Экспресс</v>
      </c>
      <c r="G270" s="27">
        <f t="shared" si="28"/>
        <v>522</v>
      </c>
      <c r="H270" s="25">
        <f t="shared" si="29"/>
        <v>974.41</v>
      </c>
      <c r="I270" s="25">
        <f t="shared" si="30"/>
        <v>745</v>
      </c>
      <c r="J270" s="26">
        <f t="shared" si="31"/>
        <v>803</v>
      </c>
      <c r="K270" s="27">
        <v>522</v>
      </c>
      <c r="L270" s="65" t="s">
        <v>65</v>
      </c>
      <c r="M270" s="25">
        <v>1269</v>
      </c>
      <c r="N270" s="65" t="s">
        <v>63</v>
      </c>
      <c r="O270" s="25">
        <v>803</v>
      </c>
      <c r="P270" s="65" t="s">
        <v>65</v>
      </c>
      <c r="Q270" s="26">
        <v>803</v>
      </c>
      <c r="R270" s="27">
        <v>1144.8</v>
      </c>
      <c r="S270" s="25">
        <v>1017.6</v>
      </c>
      <c r="T270" s="25">
        <v>1035.45</v>
      </c>
      <c r="U270" s="26">
        <v>920.40000000000009</v>
      </c>
      <c r="V270" s="27">
        <v>906.2</v>
      </c>
      <c r="W270" s="25">
        <v>974.41</v>
      </c>
      <c r="X270" s="25">
        <v>906.2</v>
      </c>
      <c r="Y270" s="26">
        <v>974.41</v>
      </c>
      <c r="Z270" s="27">
        <v>745</v>
      </c>
      <c r="AA270" s="25">
        <v>1021</v>
      </c>
      <c r="AB270" s="25">
        <v>745</v>
      </c>
      <c r="AC270" s="26">
        <v>1021</v>
      </c>
      <c r="AD270" s="72">
        <v>0.15</v>
      </c>
      <c r="AE270" s="73">
        <v>0.2</v>
      </c>
    </row>
    <row r="271" spans="1:31" s="16" customFormat="1" ht="27.6" customHeight="1" x14ac:dyDescent="0.25">
      <c r="A271" s="187"/>
      <c r="B271" s="24" t="s">
        <v>50</v>
      </c>
      <c r="C271" s="27" t="str">
        <f t="shared" si="24"/>
        <v>ЗЕСТ Экспресс</v>
      </c>
      <c r="D271" s="46" t="str">
        <f t="shared" si="25"/>
        <v>КурьерСервисЭкспресс</v>
      </c>
      <c r="E271" s="25" t="str">
        <f t="shared" si="26"/>
        <v>ЗЕСТ Экспресс</v>
      </c>
      <c r="F271" s="46" t="str">
        <f t="shared" si="27"/>
        <v>ЗЕСТ Экспресс</v>
      </c>
      <c r="G271" s="27">
        <f t="shared" si="28"/>
        <v>637</v>
      </c>
      <c r="H271" s="25">
        <f t="shared" si="29"/>
        <v>1369.6000000000001</v>
      </c>
      <c r="I271" s="25">
        <f t="shared" si="30"/>
        <v>914</v>
      </c>
      <c r="J271" s="26">
        <f t="shared" si="31"/>
        <v>914</v>
      </c>
      <c r="K271" s="27">
        <v>637</v>
      </c>
      <c r="L271" s="65" t="s">
        <v>65</v>
      </c>
      <c r="M271" s="25">
        <v>1775</v>
      </c>
      <c r="N271" s="65" t="s">
        <v>63</v>
      </c>
      <c r="O271" s="25">
        <v>914</v>
      </c>
      <c r="P271" s="65" t="s">
        <v>65</v>
      </c>
      <c r="Q271" s="26">
        <v>914</v>
      </c>
      <c r="R271" s="27">
        <v>1540.8</v>
      </c>
      <c r="S271" s="25">
        <v>1369.6000000000001</v>
      </c>
      <c r="T271" s="25">
        <v>1381.95</v>
      </c>
      <c r="U271" s="26">
        <v>1228.4000000000001</v>
      </c>
      <c r="V271" s="27">
        <v>1437.05</v>
      </c>
      <c r="W271" s="25">
        <v>1545.18</v>
      </c>
      <c r="X271" s="25">
        <v>1437.05</v>
      </c>
      <c r="Y271" s="26">
        <v>1545.18</v>
      </c>
      <c r="Z271" s="27">
        <v>970</v>
      </c>
      <c r="AA271" s="25">
        <v>1371</v>
      </c>
      <c r="AB271" s="25">
        <v>970</v>
      </c>
      <c r="AC271" s="26">
        <v>1371</v>
      </c>
      <c r="AD271" s="72">
        <v>0.2</v>
      </c>
      <c r="AE271" s="73">
        <v>0.15</v>
      </c>
    </row>
    <row r="272" spans="1:31" s="16" customFormat="1" ht="27.6" customHeight="1" x14ac:dyDescent="0.25">
      <c r="A272" s="187"/>
      <c r="B272" s="24" t="s">
        <v>51</v>
      </c>
      <c r="C272" s="27" t="str">
        <f t="shared" si="24"/>
        <v>ЗЕСТ Экспресс</v>
      </c>
      <c r="D272" s="46" t="str">
        <f t="shared" si="25"/>
        <v>ФДМ</v>
      </c>
      <c r="E272" s="25" t="str">
        <f t="shared" si="26"/>
        <v>ЗЕСТ Экспресс</v>
      </c>
      <c r="F272" s="46" t="str">
        <f t="shared" si="27"/>
        <v>ЗЕСТ Экспресс</v>
      </c>
      <c r="G272" s="27">
        <f t="shared" si="28"/>
        <v>740</v>
      </c>
      <c r="H272" s="25">
        <f t="shared" si="29"/>
        <v>1721</v>
      </c>
      <c r="I272" s="25">
        <f t="shared" si="30"/>
        <v>1033</v>
      </c>
      <c r="J272" s="26">
        <f t="shared" si="31"/>
        <v>1033</v>
      </c>
      <c r="K272" s="27">
        <v>740</v>
      </c>
      <c r="L272" s="65" t="s">
        <v>65</v>
      </c>
      <c r="M272" s="25">
        <v>2276</v>
      </c>
      <c r="N272" s="65" t="s">
        <v>63</v>
      </c>
      <c r="O272" s="25">
        <v>1033</v>
      </c>
      <c r="P272" s="65" t="s">
        <v>65</v>
      </c>
      <c r="Q272" s="26">
        <v>1033</v>
      </c>
      <c r="R272" s="27">
        <v>1936.8</v>
      </c>
      <c r="S272" s="25">
        <v>1721.6000000000001</v>
      </c>
      <c r="T272" s="25">
        <v>1728.45</v>
      </c>
      <c r="U272" s="26">
        <v>1536.4</v>
      </c>
      <c r="V272" s="27">
        <v>1776.5</v>
      </c>
      <c r="W272" s="25">
        <v>1898.33</v>
      </c>
      <c r="X272" s="25">
        <v>1776.5</v>
      </c>
      <c r="Y272" s="26">
        <v>1898.33</v>
      </c>
      <c r="Z272" s="27">
        <v>1195</v>
      </c>
      <c r="AA272" s="25">
        <v>1721</v>
      </c>
      <c r="AB272" s="25">
        <v>1195</v>
      </c>
      <c r="AC272" s="26">
        <v>1721</v>
      </c>
      <c r="AD272" s="72">
        <v>0.2</v>
      </c>
      <c r="AE272" s="73">
        <v>0.1</v>
      </c>
    </row>
    <row r="273" spans="1:31" s="16" customFormat="1" ht="27.6" customHeight="1" x14ac:dyDescent="0.25">
      <c r="A273" s="187"/>
      <c r="B273" s="24" t="s">
        <v>52</v>
      </c>
      <c r="C273" s="27" t="str">
        <f t="shared" si="24"/>
        <v>ЗЕСТ Экспресс</v>
      </c>
      <c r="D273" s="46" t="str">
        <f t="shared" si="25"/>
        <v>ФДМ</v>
      </c>
      <c r="E273" s="25" t="str">
        <f t="shared" si="26"/>
        <v>ЗЕСТ Экспресс</v>
      </c>
      <c r="F273" s="46" t="str">
        <f t="shared" si="27"/>
        <v>ЗЕСТ Экспресс</v>
      </c>
      <c r="G273" s="27">
        <f t="shared" si="28"/>
        <v>836</v>
      </c>
      <c r="H273" s="25">
        <f t="shared" si="29"/>
        <v>2071</v>
      </c>
      <c r="I273" s="25">
        <f t="shared" si="30"/>
        <v>1158</v>
      </c>
      <c r="J273" s="26">
        <f t="shared" si="31"/>
        <v>1158</v>
      </c>
      <c r="K273" s="27">
        <v>836</v>
      </c>
      <c r="L273" s="65" t="s">
        <v>65</v>
      </c>
      <c r="M273" s="25">
        <v>2828</v>
      </c>
      <c r="N273" s="65" t="s">
        <v>63</v>
      </c>
      <c r="O273" s="25">
        <v>1158</v>
      </c>
      <c r="P273" s="65" t="s">
        <v>65</v>
      </c>
      <c r="Q273" s="26">
        <v>1158</v>
      </c>
      <c r="R273" s="27">
        <v>1090.8</v>
      </c>
      <c r="S273" s="25">
        <v>2073.6</v>
      </c>
      <c r="T273" s="25">
        <v>2074.9500000000003</v>
      </c>
      <c r="U273" s="26">
        <v>1844.4</v>
      </c>
      <c r="V273" s="27">
        <v>2042</v>
      </c>
      <c r="W273" s="25">
        <v>2195.6799999999998</v>
      </c>
      <c r="X273" s="25">
        <v>2042</v>
      </c>
      <c r="Y273" s="26">
        <v>2195.6799999999998</v>
      </c>
      <c r="Z273" s="27">
        <v>1420</v>
      </c>
      <c r="AA273" s="25">
        <v>2071</v>
      </c>
      <c r="AB273" s="25">
        <v>1420</v>
      </c>
      <c r="AC273" s="26">
        <v>2071</v>
      </c>
      <c r="AD273" s="72">
        <v>0.1</v>
      </c>
      <c r="AE273" s="73">
        <v>0.05</v>
      </c>
    </row>
    <row r="274" spans="1:31" s="16" customFormat="1" ht="27.6" customHeight="1" x14ac:dyDescent="0.25">
      <c r="A274" s="187"/>
      <c r="B274" s="24" t="s">
        <v>53</v>
      </c>
      <c r="C274" s="27" t="str">
        <f t="shared" si="24"/>
        <v>ЗЕСТ Экспресс</v>
      </c>
      <c r="D274" s="46" t="str">
        <f t="shared" si="25"/>
        <v>КурьерСервисЭкспресс</v>
      </c>
      <c r="E274" s="25" t="str">
        <f t="shared" si="26"/>
        <v>ЗЕСТ Экспресс</v>
      </c>
      <c r="F274" s="46" t="str">
        <f t="shared" si="27"/>
        <v>ЗЕСТ Экспресс</v>
      </c>
      <c r="G274" s="27">
        <f t="shared" si="28"/>
        <v>924</v>
      </c>
      <c r="H274" s="25">
        <f t="shared" si="29"/>
        <v>2413.6</v>
      </c>
      <c r="I274" s="25">
        <f t="shared" si="30"/>
        <v>1291</v>
      </c>
      <c r="J274" s="26">
        <f t="shared" si="31"/>
        <v>1291</v>
      </c>
      <c r="K274" s="27">
        <v>924</v>
      </c>
      <c r="L274" s="65" t="s">
        <v>65</v>
      </c>
      <c r="M274" s="25">
        <v>3378</v>
      </c>
      <c r="N274" s="65" t="s">
        <v>63</v>
      </c>
      <c r="O274" s="25">
        <v>1291</v>
      </c>
      <c r="P274" s="65" t="s">
        <v>65</v>
      </c>
      <c r="Q274" s="26">
        <v>1291</v>
      </c>
      <c r="R274" s="27">
        <v>1090.8</v>
      </c>
      <c r="S274" s="25">
        <v>2413.6</v>
      </c>
      <c r="T274" s="25">
        <v>2401.2000000000003</v>
      </c>
      <c r="U274" s="26">
        <v>2134.4</v>
      </c>
      <c r="V274" s="27">
        <v>2318.5</v>
      </c>
      <c r="W274" s="25">
        <v>2493</v>
      </c>
      <c r="X274" s="25">
        <v>2318.5</v>
      </c>
      <c r="Y274" s="26">
        <v>2493</v>
      </c>
      <c r="Z274" s="27">
        <v>1645</v>
      </c>
      <c r="AA274" s="25">
        <v>2421</v>
      </c>
      <c r="AB274" s="25">
        <v>1645</v>
      </c>
      <c r="AC274" s="26">
        <v>2421</v>
      </c>
      <c r="AD274" s="72">
        <v>0.05</v>
      </c>
      <c r="AE274" s="73">
        <v>0.05</v>
      </c>
    </row>
    <row r="275" spans="1:31" s="16" customFormat="1" ht="42" customHeight="1" thickBot="1" x14ac:dyDescent="0.3">
      <c r="A275" s="187"/>
      <c r="B275" s="28" t="s">
        <v>54</v>
      </c>
      <c r="C275" s="27" t="str">
        <f t="shared" si="24"/>
        <v>ЗЕСТ Экспресс</v>
      </c>
      <c r="D275" s="46" t="str">
        <f t="shared" si="25"/>
        <v>ФГУП ГЦСС</v>
      </c>
      <c r="E275" s="25" t="str">
        <f t="shared" si="26"/>
        <v>ЗЕСТ Экспресс</v>
      </c>
      <c r="F275" s="46" t="str">
        <f t="shared" si="27"/>
        <v>ЗЕСТ Экспресс</v>
      </c>
      <c r="G275" s="27">
        <f t="shared" si="28"/>
        <v>24</v>
      </c>
      <c r="H275" s="25">
        <f t="shared" si="29"/>
        <v>59.47</v>
      </c>
      <c r="I275" s="25">
        <f t="shared" si="30"/>
        <v>21</v>
      </c>
      <c r="J275" s="26">
        <f t="shared" si="31"/>
        <v>21</v>
      </c>
      <c r="K275" s="27">
        <v>24</v>
      </c>
      <c r="L275" s="65" t="s">
        <v>65</v>
      </c>
      <c r="M275" s="25">
        <v>101</v>
      </c>
      <c r="N275" s="65" t="s">
        <v>63</v>
      </c>
      <c r="O275" s="25">
        <v>21</v>
      </c>
      <c r="P275" s="65" t="s">
        <v>65</v>
      </c>
      <c r="Q275" s="26">
        <v>21</v>
      </c>
      <c r="R275" s="27">
        <v>73.8</v>
      </c>
      <c r="S275" s="25">
        <v>65.600000000000009</v>
      </c>
      <c r="T275" s="25">
        <v>73.8</v>
      </c>
      <c r="U275" s="26">
        <v>65.600000000000009</v>
      </c>
      <c r="V275" s="27">
        <v>55.31</v>
      </c>
      <c r="W275" s="25">
        <v>59.47</v>
      </c>
      <c r="X275" s="25">
        <v>55.31</v>
      </c>
      <c r="Y275" s="26">
        <v>59.47</v>
      </c>
      <c r="Z275" s="27">
        <v>45</v>
      </c>
      <c r="AA275" s="25">
        <v>70</v>
      </c>
      <c r="AB275" s="25">
        <v>45</v>
      </c>
      <c r="AC275" s="26">
        <v>70</v>
      </c>
      <c r="AD275" s="72">
        <v>0.05</v>
      </c>
      <c r="AE275" s="73">
        <v>0.05</v>
      </c>
    </row>
    <row r="276" spans="1:31" s="35" customFormat="1" ht="42" hidden="1" customHeight="1" x14ac:dyDescent="0.25">
      <c r="A276" s="29"/>
      <c r="B276" s="30"/>
      <c r="C276" s="27" t="e">
        <f t="shared" si="24"/>
        <v>#REF!</v>
      </c>
      <c r="D276" s="46" t="e">
        <f t="shared" si="25"/>
        <v>#REF!</v>
      </c>
      <c r="E276" s="25" t="e">
        <f t="shared" si="26"/>
        <v>#REF!</v>
      </c>
      <c r="F276" s="46" t="e">
        <f t="shared" si="27"/>
        <v>#REF!</v>
      </c>
      <c r="G276" s="27" t="e">
        <f t="shared" si="28"/>
        <v>#REF!</v>
      </c>
      <c r="H276" s="25" t="e">
        <f t="shared" si="29"/>
        <v>#REF!</v>
      </c>
      <c r="I276" s="25" t="e">
        <f t="shared" si="30"/>
        <v>#REF!</v>
      </c>
      <c r="J276" s="26" t="e">
        <f t="shared" si="31"/>
        <v>#REF!</v>
      </c>
      <c r="K276" s="31" t="e">
        <f>SUMPRODUCT(#REF!,K266:K275)</f>
        <v>#REF!</v>
      </c>
      <c r="L276" s="66"/>
      <c r="M276" s="32" t="e">
        <f>SUMPRODUCT(#REF!,M266:M275)</f>
        <v>#REF!</v>
      </c>
      <c r="N276" s="66"/>
      <c r="O276" s="33" t="e">
        <f>SUMPRODUCT(#REF!,O266:O275)</f>
        <v>#REF!</v>
      </c>
      <c r="P276" s="66"/>
      <c r="Q276" s="34" t="e">
        <f>SUMPRODUCT(#REF!,Q266:Q275)</f>
        <v>#REF!</v>
      </c>
      <c r="R276" s="31" t="e">
        <f>SUMPRODUCT(#REF!,R266:R275)</f>
        <v>#REF!</v>
      </c>
      <c r="S276" s="32" t="e">
        <f>SUMPRODUCT(#REF!,S266:S275)</f>
        <v>#REF!</v>
      </c>
      <c r="T276" s="33" t="e">
        <f>SUMPRODUCT(#REF!,T266:T275)</f>
        <v>#REF!</v>
      </c>
      <c r="U276" s="34" t="e">
        <f>SUMPRODUCT(#REF!,U266:U275)</f>
        <v>#REF!</v>
      </c>
      <c r="V276" s="31" t="e">
        <f>SUMPRODUCT(#REF!,V266:V275)</f>
        <v>#REF!</v>
      </c>
      <c r="W276" s="32" t="e">
        <f>SUMPRODUCT(#REF!,W266:W275)</f>
        <v>#REF!</v>
      </c>
      <c r="X276" s="33" t="e">
        <f>SUMPRODUCT(#REF!,X266:X275)</f>
        <v>#REF!</v>
      </c>
      <c r="Y276" s="34" t="e">
        <f>SUMPRODUCT(#REF!,Y266:Y275)</f>
        <v>#REF!</v>
      </c>
      <c r="Z276" s="31" t="e">
        <f>SUMPRODUCT(#REF!,Z266:Z275)</f>
        <v>#REF!</v>
      </c>
      <c r="AA276" s="32" t="e">
        <f>SUMPRODUCT(#REF!,AA266:AA275)</f>
        <v>#REF!</v>
      </c>
      <c r="AB276" s="33" t="e">
        <f>SUMPRODUCT(#REF!,AB266:AB275)</f>
        <v>#REF!</v>
      </c>
      <c r="AC276" s="34" t="e">
        <f>SUMPRODUCT(#REF!,AC266:AC275)</f>
        <v>#REF!</v>
      </c>
      <c r="AD276" s="74">
        <f>SUM(AD266:AD275)</f>
        <v>1</v>
      </c>
      <c r="AE276" s="75">
        <f>SUM(AE266:AE275)</f>
        <v>1.0000000000000002</v>
      </c>
    </row>
    <row r="277" spans="1:31" s="16" customFormat="1" ht="13.95" customHeight="1" x14ac:dyDescent="0.25">
      <c r="A277" s="218" t="s">
        <v>18</v>
      </c>
      <c r="B277" s="24" t="s">
        <v>42</v>
      </c>
      <c r="C277" s="27" t="str">
        <f t="shared" si="24"/>
        <v>ЗЕСТ Экспресс</v>
      </c>
      <c r="D277" s="46" t="str">
        <f t="shared" si="25"/>
        <v>ЗЕСТ Экспресс</v>
      </c>
      <c r="E277" s="25" t="str">
        <f t="shared" si="26"/>
        <v>ЗЕСТ Экспресс</v>
      </c>
      <c r="F277" s="46" t="str">
        <f t="shared" si="27"/>
        <v>ЗЕСТ Экспресс</v>
      </c>
      <c r="G277" s="27">
        <f t="shared" si="28"/>
        <v>250</v>
      </c>
      <c r="H277" s="25">
        <f t="shared" si="29"/>
        <v>260</v>
      </c>
      <c r="I277" s="25">
        <f t="shared" si="30"/>
        <v>250</v>
      </c>
      <c r="J277" s="26">
        <f t="shared" si="31"/>
        <v>250</v>
      </c>
      <c r="K277" s="27">
        <v>250</v>
      </c>
      <c r="L277" s="65" t="s">
        <v>69</v>
      </c>
      <c r="M277" s="25">
        <v>260</v>
      </c>
      <c r="N277" s="65" t="s">
        <v>70</v>
      </c>
      <c r="O277" s="25">
        <v>250</v>
      </c>
      <c r="P277" s="65" t="s">
        <v>69</v>
      </c>
      <c r="Q277" s="26">
        <v>250</v>
      </c>
      <c r="R277" s="27">
        <v>300</v>
      </c>
      <c r="S277" s="25">
        <v>300</v>
      </c>
      <c r="T277" s="25">
        <v>300</v>
      </c>
      <c r="U277" s="26">
        <v>300</v>
      </c>
      <c r="V277" s="27">
        <v>298.60000000000002</v>
      </c>
      <c r="W277" s="25">
        <v>307.77999999999997</v>
      </c>
      <c r="X277" s="25">
        <v>298.60000000000002</v>
      </c>
      <c r="Y277" s="26">
        <v>307.77999999999997</v>
      </c>
      <c r="Z277" s="27">
        <v>320</v>
      </c>
      <c r="AA277" s="25">
        <v>370</v>
      </c>
      <c r="AB277" s="25">
        <v>320</v>
      </c>
      <c r="AC277" s="26">
        <v>370</v>
      </c>
      <c r="AD277" s="70">
        <v>0.05</v>
      </c>
      <c r="AE277" s="71">
        <v>0.05</v>
      </c>
    </row>
    <row r="278" spans="1:31" s="16" customFormat="1" ht="27.6" customHeight="1" x14ac:dyDescent="0.25">
      <c r="A278" s="218"/>
      <c r="B278" s="24" t="s">
        <v>46</v>
      </c>
      <c r="C278" s="27" t="str">
        <f t="shared" si="24"/>
        <v>ЗЕСТ Экспресс</v>
      </c>
      <c r="D278" s="46" t="str">
        <f t="shared" si="25"/>
        <v>ЗЕСТ Экспресс</v>
      </c>
      <c r="E278" s="25" t="str">
        <f t="shared" si="26"/>
        <v>ЗЕСТ Экспресс</v>
      </c>
      <c r="F278" s="46" t="str">
        <f t="shared" si="27"/>
        <v>ЗЕСТ Экспресс</v>
      </c>
      <c r="G278" s="27">
        <f t="shared" si="28"/>
        <v>273</v>
      </c>
      <c r="H278" s="25">
        <f t="shared" si="29"/>
        <v>284</v>
      </c>
      <c r="I278" s="25">
        <f t="shared" si="30"/>
        <v>273</v>
      </c>
      <c r="J278" s="26">
        <f t="shared" si="31"/>
        <v>273</v>
      </c>
      <c r="K278" s="27">
        <v>273</v>
      </c>
      <c r="L278" s="65" t="s">
        <v>69</v>
      </c>
      <c r="M278" s="25">
        <v>284</v>
      </c>
      <c r="N278" s="65" t="s">
        <v>70</v>
      </c>
      <c r="O278" s="25">
        <v>273</v>
      </c>
      <c r="P278" s="65" t="s">
        <v>69</v>
      </c>
      <c r="Q278" s="26">
        <v>273</v>
      </c>
      <c r="R278" s="27">
        <v>350</v>
      </c>
      <c r="S278" s="25">
        <v>350</v>
      </c>
      <c r="T278" s="25">
        <v>350</v>
      </c>
      <c r="U278" s="26">
        <v>350</v>
      </c>
      <c r="V278" s="27">
        <v>328.27</v>
      </c>
      <c r="W278" s="25">
        <v>338.41</v>
      </c>
      <c r="X278" s="25">
        <v>328.27</v>
      </c>
      <c r="Y278" s="26">
        <v>338.41</v>
      </c>
      <c r="Z278" s="27">
        <v>320</v>
      </c>
      <c r="AA278" s="25">
        <v>370</v>
      </c>
      <c r="AB278" s="25">
        <v>320</v>
      </c>
      <c r="AC278" s="26">
        <v>370</v>
      </c>
      <c r="AD278" s="72">
        <v>0.05</v>
      </c>
      <c r="AE278" s="73">
        <v>0.05</v>
      </c>
    </row>
    <row r="279" spans="1:31" s="16" customFormat="1" ht="27.6" customHeight="1" x14ac:dyDescent="0.25">
      <c r="A279" s="218"/>
      <c r="B279" s="24" t="s">
        <v>47</v>
      </c>
      <c r="C279" s="27" t="str">
        <f t="shared" si="24"/>
        <v>ЗЕСТ Экспресс</v>
      </c>
      <c r="D279" s="46" t="str">
        <f t="shared" si="25"/>
        <v>ЗЕСТ Экспресс</v>
      </c>
      <c r="E279" s="25" t="str">
        <f t="shared" si="26"/>
        <v>ЗЕСТ Экспресс</v>
      </c>
      <c r="F279" s="46" t="str">
        <f t="shared" si="27"/>
        <v>ЗЕСТ Экспресс</v>
      </c>
      <c r="G279" s="27">
        <f t="shared" si="28"/>
        <v>313</v>
      </c>
      <c r="H279" s="25">
        <f t="shared" si="29"/>
        <v>326</v>
      </c>
      <c r="I279" s="25">
        <f t="shared" si="30"/>
        <v>313</v>
      </c>
      <c r="J279" s="26">
        <f t="shared" si="31"/>
        <v>313</v>
      </c>
      <c r="K279" s="27">
        <v>313</v>
      </c>
      <c r="L279" s="65" t="s">
        <v>69</v>
      </c>
      <c r="M279" s="25">
        <v>326</v>
      </c>
      <c r="N279" s="65" t="s">
        <v>70</v>
      </c>
      <c r="O279" s="25">
        <v>313</v>
      </c>
      <c r="P279" s="65" t="s">
        <v>69</v>
      </c>
      <c r="Q279" s="26">
        <v>313</v>
      </c>
      <c r="R279" s="27">
        <v>450</v>
      </c>
      <c r="S279" s="25">
        <v>400</v>
      </c>
      <c r="T279" s="25">
        <v>450</v>
      </c>
      <c r="U279" s="26">
        <v>400</v>
      </c>
      <c r="V279" s="27">
        <v>431.02</v>
      </c>
      <c r="W279" s="25">
        <v>444.35</v>
      </c>
      <c r="X279" s="25">
        <v>431.02</v>
      </c>
      <c r="Y279" s="26">
        <v>444.35</v>
      </c>
      <c r="Z279" s="27">
        <v>380</v>
      </c>
      <c r="AA279" s="25">
        <v>454</v>
      </c>
      <c r="AB279" s="25">
        <v>380</v>
      </c>
      <c r="AC279" s="26">
        <v>454</v>
      </c>
      <c r="AD279" s="72">
        <v>0.05</v>
      </c>
      <c r="AE279" s="73">
        <v>0.1</v>
      </c>
    </row>
    <row r="280" spans="1:31" s="16" customFormat="1" ht="26.4" customHeight="1" x14ac:dyDescent="0.25">
      <c r="A280" s="218"/>
      <c r="B280" s="24" t="s">
        <v>48</v>
      </c>
      <c r="C280" s="27" t="str">
        <f t="shared" si="24"/>
        <v>ФДМ</v>
      </c>
      <c r="D280" s="46" t="str">
        <f t="shared" si="25"/>
        <v>КурьерСервисЭкспресс</v>
      </c>
      <c r="E280" s="25" t="str">
        <f t="shared" si="26"/>
        <v>ФДМ</v>
      </c>
      <c r="F280" s="46" t="str">
        <f t="shared" si="27"/>
        <v>КурьерСервисЭкспресс</v>
      </c>
      <c r="G280" s="27">
        <f t="shared" si="28"/>
        <v>440</v>
      </c>
      <c r="H280" s="25">
        <f t="shared" si="29"/>
        <v>480</v>
      </c>
      <c r="I280" s="25">
        <f t="shared" si="30"/>
        <v>440</v>
      </c>
      <c r="J280" s="26">
        <f t="shared" si="31"/>
        <v>480</v>
      </c>
      <c r="K280" s="27">
        <v>639</v>
      </c>
      <c r="L280" s="65" t="s">
        <v>69</v>
      </c>
      <c r="M280" s="25">
        <v>664</v>
      </c>
      <c r="N280" s="65" t="s">
        <v>70</v>
      </c>
      <c r="O280" s="25">
        <v>639</v>
      </c>
      <c r="P280" s="65" t="s">
        <v>69</v>
      </c>
      <c r="Q280" s="26">
        <v>639</v>
      </c>
      <c r="R280" s="27">
        <v>540</v>
      </c>
      <c r="S280" s="25">
        <v>480</v>
      </c>
      <c r="T280" s="25">
        <v>540</v>
      </c>
      <c r="U280" s="26">
        <v>480</v>
      </c>
      <c r="V280" s="27">
        <v>506.05</v>
      </c>
      <c r="W280" s="25">
        <v>521.66999999999996</v>
      </c>
      <c r="X280" s="25">
        <v>506.05</v>
      </c>
      <c r="Y280" s="26">
        <v>521.66999999999996</v>
      </c>
      <c r="Z280" s="27">
        <v>440</v>
      </c>
      <c r="AA280" s="25">
        <v>538</v>
      </c>
      <c r="AB280" s="25">
        <v>440</v>
      </c>
      <c r="AC280" s="26">
        <v>538</v>
      </c>
      <c r="AD280" s="72">
        <v>0.1</v>
      </c>
      <c r="AE280" s="73">
        <v>0.15</v>
      </c>
    </row>
    <row r="281" spans="1:31" s="16" customFormat="1" ht="27.6" customHeight="1" x14ac:dyDescent="0.25">
      <c r="A281" s="218"/>
      <c r="B281" s="24" t="s">
        <v>49</v>
      </c>
      <c r="C281" s="27" t="str">
        <f t="shared" si="24"/>
        <v>ФДМ</v>
      </c>
      <c r="D281" s="46" t="str">
        <f t="shared" si="25"/>
        <v>КурьерСервисЭкспресс</v>
      </c>
      <c r="E281" s="25" t="str">
        <f t="shared" si="26"/>
        <v>ФДМ</v>
      </c>
      <c r="F281" s="46" t="str">
        <f t="shared" si="27"/>
        <v>КурьерСервисЭкспресс</v>
      </c>
      <c r="G281" s="27">
        <f t="shared" si="28"/>
        <v>590</v>
      </c>
      <c r="H281" s="25">
        <f t="shared" si="29"/>
        <v>620</v>
      </c>
      <c r="I281" s="25">
        <f t="shared" si="30"/>
        <v>590</v>
      </c>
      <c r="J281" s="26">
        <f t="shared" si="31"/>
        <v>620</v>
      </c>
      <c r="K281" s="27">
        <v>691</v>
      </c>
      <c r="L281" s="65" t="s">
        <v>69</v>
      </c>
      <c r="M281" s="25">
        <v>739</v>
      </c>
      <c r="N281" s="65" t="s">
        <v>70</v>
      </c>
      <c r="O281" s="25">
        <v>691</v>
      </c>
      <c r="P281" s="65" t="s">
        <v>69</v>
      </c>
      <c r="Q281" s="26">
        <v>691</v>
      </c>
      <c r="R281" s="27">
        <v>697.5</v>
      </c>
      <c r="S281" s="25">
        <v>620</v>
      </c>
      <c r="T281" s="25">
        <v>697.5</v>
      </c>
      <c r="U281" s="26">
        <v>620</v>
      </c>
      <c r="V281" s="27">
        <v>664.35</v>
      </c>
      <c r="W281" s="25">
        <v>684.87</v>
      </c>
      <c r="X281" s="25">
        <v>664.35</v>
      </c>
      <c r="Y281" s="26">
        <v>684.87</v>
      </c>
      <c r="Z281" s="27">
        <v>590</v>
      </c>
      <c r="AA281" s="25">
        <v>748</v>
      </c>
      <c r="AB281" s="25">
        <v>590</v>
      </c>
      <c r="AC281" s="26">
        <v>748</v>
      </c>
      <c r="AD281" s="72">
        <v>0.15</v>
      </c>
      <c r="AE281" s="73">
        <v>0.2</v>
      </c>
    </row>
    <row r="282" spans="1:31" s="16" customFormat="1" ht="27.6" customHeight="1" x14ac:dyDescent="0.25">
      <c r="A282" s="218"/>
      <c r="B282" s="24" t="s">
        <v>50</v>
      </c>
      <c r="C282" s="27" t="str">
        <f t="shared" si="24"/>
        <v>ЗЕСТ Экспресс</v>
      </c>
      <c r="D282" s="46" t="str">
        <f t="shared" si="25"/>
        <v>ЗЕСТ Экспресс</v>
      </c>
      <c r="E282" s="25" t="str">
        <f t="shared" si="26"/>
        <v>ЗЕСТ Экспресс</v>
      </c>
      <c r="F282" s="46" t="str">
        <f t="shared" si="27"/>
        <v>ЗЕСТ Экспресс</v>
      </c>
      <c r="G282" s="27">
        <f t="shared" si="28"/>
        <v>733</v>
      </c>
      <c r="H282" s="25">
        <f t="shared" si="29"/>
        <v>806</v>
      </c>
      <c r="I282" s="25">
        <f t="shared" si="30"/>
        <v>733</v>
      </c>
      <c r="J282" s="26">
        <f t="shared" si="31"/>
        <v>733</v>
      </c>
      <c r="K282" s="27">
        <v>733</v>
      </c>
      <c r="L282" s="65" t="s">
        <v>69</v>
      </c>
      <c r="M282" s="25">
        <v>806</v>
      </c>
      <c r="N282" s="65" t="s">
        <v>70</v>
      </c>
      <c r="O282" s="25">
        <v>733</v>
      </c>
      <c r="P282" s="65" t="s">
        <v>69</v>
      </c>
      <c r="Q282" s="26">
        <v>733</v>
      </c>
      <c r="R282" s="27">
        <v>922.5</v>
      </c>
      <c r="S282" s="25">
        <v>820</v>
      </c>
      <c r="T282" s="25">
        <v>922.5</v>
      </c>
      <c r="U282" s="26">
        <v>820</v>
      </c>
      <c r="V282" s="27">
        <v>822.65</v>
      </c>
      <c r="W282" s="25">
        <v>848.07</v>
      </c>
      <c r="X282" s="25">
        <v>822.65</v>
      </c>
      <c r="Y282" s="26">
        <v>848.07</v>
      </c>
      <c r="Z282" s="27">
        <v>740</v>
      </c>
      <c r="AA282" s="25">
        <v>958</v>
      </c>
      <c r="AB282" s="25">
        <v>740</v>
      </c>
      <c r="AC282" s="26">
        <v>958</v>
      </c>
      <c r="AD282" s="72">
        <v>0.2</v>
      </c>
      <c r="AE282" s="73">
        <v>0.2</v>
      </c>
    </row>
    <row r="283" spans="1:31" s="16" customFormat="1" ht="27.6" customHeight="1" x14ac:dyDescent="0.25">
      <c r="A283" s="218"/>
      <c r="B283" s="24" t="s">
        <v>51</v>
      </c>
      <c r="C283" s="27" t="str">
        <f t="shared" si="24"/>
        <v>ЗЕСТ Экспресс</v>
      </c>
      <c r="D283" s="46" t="str">
        <f t="shared" si="25"/>
        <v>ЗЕСТ Экспресс</v>
      </c>
      <c r="E283" s="25" t="str">
        <f t="shared" si="26"/>
        <v>ЗЕСТ Экспресс</v>
      </c>
      <c r="F283" s="46" t="str">
        <f t="shared" si="27"/>
        <v>ЗЕСТ Экспресс</v>
      </c>
      <c r="G283" s="27">
        <f t="shared" si="28"/>
        <v>768</v>
      </c>
      <c r="H283" s="25">
        <f t="shared" si="29"/>
        <v>878</v>
      </c>
      <c r="I283" s="25">
        <f t="shared" si="30"/>
        <v>768</v>
      </c>
      <c r="J283" s="26">
        <f t="shared" si="31"/>
        <v>768</v>
      </c>
      <c r="K283" s="27">
        <v>768</v>
      </c>
      <c r="L283" s="65" t="s">
        <v>69</v>
      </c>
      <c r="M283" s="25">
        <v>878</v>
      </c>
      <c r="N283" s="65" t="s">
        <v>70</v>
      </c>
      <c r="O283" s="25">
        <v>768</v>
      </c>
      <c r="P283" s="65" t="s">
        <v>69</v>
      </c>
      <c r="Q283" s="26">
        <v>768</v>
      </c>
      <c r="R283" s="27">
        <v>1147.5</v>
      </c>
      <c r="S283" s="25">
        <v>1020</v>
      </c>
      <c r="T283" s="25">
        <v>1147.5</v>
      </c>
      <c r="U283" s="26">
        <v>1020</v>
      </c>
      <c r="V283" s="27">
        <v>980.9</v>
      </c>
      <c r="W283" s="25">
        <v>1011.21</v>
      </c>
      <c r="X283" s="25">
        <v>980.9</v>
      </c>
      <c r="Y283" s="26">
        <v>1011.21</v>
      </c>
      <c r="Z283" s="27">
        <v>890</v>
      </c>
      <c r="AA283" s="25">
        <v>1168</v>
      </c>
      <c r="AB283" s="25">
        <v>890</v>
      </c>
      <c r="AC283" s="26">
        <v>1168</v>
      </c>
      <c r="AD283" s="72">
        <v>0.2</v>
      </c>
      <c r="AE283" s="73">
        <v>0.1</v>
      </c>
    </row>
    <row r="284" spans="1:31" s="16" customFormat="1" ht="27.6" customHeight="1" x14ac:dyDescent="0.25">
      <c r="A284" s="218"/>
      <c r="B284" s="24" t="s">
        <v>52</v>
      </c>
      <c r="C284" s="27" t="str">
        <f t="shared" si="24"/>
        <v>ЗЕСТ Экспресс</v>
      </c>
      <c r="D284" s="46" t="str">
        <f t="shared" si="25"/>
        <v>ЗЕСТ Экспресс</v>
      </c>
      <c r="E284" s="25" t="str">
        <f t="shared" si="26"/>
        <v>ЗЕСТ Экспресс</v>
      </c>
      <c r="F284" s="46" t="str">
        <f t="shared" si="27"/>
        <v>ЗЕСТ Экспресс</v>
      </c>
      <c r="G284" s="27">
        <f t="shared" si="28"/>
        <v>796</v>
      </c>
      <c r="H284" s="25">
        <f t="shared" si="29"/>
        <v>971</v>
      </c>
      <c r="I284" s="25">
        <f t="shared" si="30"/>
        <v>796</v>
      </c>
      <c r="J284" s="26">
        <f t="shared" si="31"/>
        <v>796</v>
      </c>
      <c r="K284" s="27">
        <v>796</v>
      </c>
      <c r="L284" s="65" t="s">
        <v>69</v>
      </c>
      <c r="M284" s="25">
        <v>971</v>
      </c>
      <c r="N284" s="65" t="s">
        <v>70</v>
      </c>
      <c r="O284" s="25">
        <v>796</v>
      </c>
      <c r="P284" s="65" t="s">
        <v>69</v>
      </c>
      <c r="Q284" s="26">
        <v>796</v>
      </c>
      <c r="R284" s="27">
        <v>850.5</v>
      </c>
      <c r="S284" s="25">
        <v>1220</v>
      </c>
      <c r="T284" s="25">
        <v>1372.5</v>
      </c>
      <c r="U284" s="26">
        <v>1220</v>
      </c>
      <c r="V284" s="27">
        <v>1085.7</v>
      </c>
      <c r="W284" s="25">
        <v>1119.21</v>
      </c>
      <c r="X284" s="25">
        <v>1085.7</v>
      </c>
      <c r="Y284" s="26">
        <v>1119.21</v>
      </c>
      <c r="Z284" s="27">
        <v>1040</v>
      </c>
      <c r="AA284" s="25">
        <v>1378</v>
      </c>
      <c r="AB284" s="25">
        <v>1040</v>
      </c>
      <c r="AC284" s="26">
        <v>1378</v>
      </c>
      <c r="AD284" s="72">
        <v>0.1</v>
      </c>
      <c r="AE284" s="73">
        <v>0.05</v>
      </c>
    </row>
    <row r="285" spans="1:31" s="16" customFormat="1" ht="27.6" customHeight="1" x14ac:dyDescent="0.25">
      <c r="A285" s="218"/>
      <c r="B285" s="24" t="s">
        <v>53</v>
      </c>
      <c r="C285" s="27" t="str">
        <f t="shared" si="24"/>
        <v>КурьерСервисЭкспресс</v>
      </c>
      <c r="D285" s="46" t="str">
        <f t="shared" si="25"/>
        <v>ФГУП ГЦСС</v>
      </c>
      <c r="E285" s="25" t="str">
        <f t="shared" si="26"/>
        <v>ЗЕСТ Экспресс</v>
      </c>
      <c r="F285" s="46" t="str">
        <f t="shared" si="27"/>
        <v>ЗЕСТ Экспресс</v>
      </c>
      <c r="G285" s="27">
        <f t="shared" si="28"/>
        <v>850.5</v>
      </c>
      <c r="H285" s="25">
        <f t="shared" si="29"/>
        <v>1227.21</v>
      </c>
      <c r="I285" s="25">
        <f t="shared" si="30"/>
        <v>1026</v>
      </c>
      <c r="J285" s="26">
        <f t="shared" si="31"/>
        <v>1026</v>
      </c>
      <c r="K285" s="27">
        <v>1026</v>
      </c>
      <c r="L285" s="65" t="s">
        <v>69</v>
      </c>
      <c r="M285" s="25">
        <v>1329</v>
      </c>
      <c r="N285" s="65" t="s">
        <v>70</v>
      </c>
      <c r="O285" s="25">
        <v>1026</v>
      </c>
      <c r="P285" s="65" t="s">
        <v>69</v>
      </c>
      <c r="Q285" s="26">
        <v>1026</v>
      </c>
      <c r="R285" s="27">
        <v>850.5</v>
      </c>
      <c r="S285" s="25">
        <v>1420</v>
      </c>
      <c r="T285" s="25">
        <v>1597.5</v>
      </c>
      <c r="U285" s="26">
        <v>1420</v>
      </c>
      <c r="V285" s="27">
        <v>1190.4000000000001</v>
      </c>
      <c r="W285" s="25">
        <v>1227.21</v>
      </c>
      <c r="X285" s="25">
        <v>1190.4000000000001</v>
      </c>
      <c r="Y285" s="26">
        <v>1227.21</v>
      </c>
      <c r="Z285" s="27">
        <v>1190</v>
      </c>
      <c r="AA285" s="25">
        <v>1588</v>
      </c>
      <c r="AB285" s="25">
        <v>1190</v>
      </c>
      <c r="AC285" s="26">
        <v>1588</v>
      </c>
      <c r="AD285" s="72">
        <v>0.05</v>
      </c>
      <c r="AE285" s="73">
        <v>0.05</v>
      </c>
    </row>
    <row r="286" spans="1:31" s="16" customFormat="1" ht="42" customHeight="1" thickBot="1" x14ac:dyDescent="0.3">
      <c r="A286" s="218"/>
      <c r="B286" s="28" t="s">
        <v>54</v>
      </c>
      <c r="C286" s="27" t="str">
        <f t="shared" si="24"/>
        <v>ФГУП ГЦСС</v>
      </c>
      <c r="D286" s="46" t="str">
        <f t="shared" si="25"/>
        <v>ФГУП ГЦСС</v>
      </c>
      <c r="E286" s="25" t="str">
        <f t="shared" si="26"/>
        <v>ФГУП ГЦСС</v>
      </c>
      <c r="F286" s="46" t="str">
        <f t="shared" si="27"/>
        <v>ФГУП ГЦСС</v>
      </c>
      <c r="G286" s="27">
        <f t="shared" si="28"/>
        <v>20.95</v>
      </c>
      <c r="H286" s="25">
        <f t="shared" si="29"/>
        <v>21.6</v>
      </c>
      <c r="I286" s="25">
        <f t="shared" si="30"/>
        <v>20.95</v>
      </c>
      <c r="J286" s="26">
        <f t="shared" si="31"/>
        <v>21.6</v>
      </c>
      <c r="K286" s="27">
        <v>37</v>
      </c>
      <c r="L286" s="65" t="s">
        <v>69</v>
      </c>
      <c r="M286" s="25">
        <v>40</v>
      </c>
      <c r="N286" s="65" t="s">
        <v>70</v>
      </c>
      <c r="O286" s="25">
        <v>37</v>
      </c>
      <c r="P286" s="65" t="s">
        <v>69</v>
      </c>
      <c r="Q286" s="26">
        <v>37</v>
      </c>
      <c r="R286" s="27">
        <v>45</v>
      </c>
      <c r="S286" s="25">
        <v>40</v>
      </c>
      <c r="T286" s="25">
        <v>45</v>
      </c>
      <c r="U286" s="26">
        <v>40</v>
      </c>
      <c r="V286" s="27">
        <v>20.95</v>
      </c>
      <c r="W286" s="25">
        <v>21.6</v>
      </c>
      <c r="X286" s="25">
        <v>20.95</v>
      </c>
      <c r="Y286" s="26">
        <v>21.6</v>
      </c>
      <c r="Z286" s="27">
        <v>30</v>
      </c>
      <c r="AA286" s="25">
        <v>42</v>
      </c>
      <c r="AB286" s="25">
        <v>30</v>
      </c>
      <c r="AC286" s="26">
        <v>42</v>
      </c>
      <c r="AD286" s="72">
        <v>0.05</v>
      </c>
      <c r="AE286" s="73">
        <v>0.05</v>
      </c>
    </row>
    <row r="287" spans="1:31" s="35" customFormat="1" ht="42" hidden="1" customHeight="1" x14ac:dyDescent="0.25">
      <c r="A287" s="36"/>
      <c r="B287" s="30"/>
      <c r="C287" s="27" t="e">
        <f t="shared" si="24"/>
        <v>#REF!</v>
      </c>
      <c r="D287" s="46" t="e">
        <f t="shared" si="25"/>
        <v>#REF!</v>
      </c>
      <c r="E287" s="25" t="e">
        <f t="shared" si="26"/>
        <v>#REF!</v>
      </c>
      <c r="F287" s="46" t="e">
        <f t="shared" si="27"/>
        <v>#REF!</v>
      </c>
      <c r="G287" s="27" t="e">
        <f t="shared" si="28"/>
        <v>#REF!</v>
      </c>
      <c r="H287" s="25" t="e">
        <f t="shared" si="29"/>
        <v>#REF!</v>
      </c>
      <c r="I287" s="25" t="e">
        <f t="shared" si="30"/>
        <v>#REF!</v>
      </c>
      <c r="J287" s="26" t="e">
        <f t="shared" si="31"/>
        <v>#REF!</v>
      </c>
      <c r="K287" s="31" t="e">
        <f>SUMPRODUCT(#REF!,K277:K286)</f>
        <v>#REF!</v>
      </c>
      <c r="L287" s="66"/>
      <c r="M287" s="32" t="e">
        <f>SUMPRODUCT(#REF!,M277:M286)</f>
        <v>#REF!</v>
      </c>
      <c r="N287" s="66"/>
      <c r="O287" s="33" t="e">
        <f>SUMPRODUCT(#REF!,O277:O286)</f>
        <v>#REF!</v>
      </c>
      <c r="P287" s="66"/>
      <c r="Q287" s="34" t="e">
        <f>SUMPRODUCT(#REF!,Q277:Q286)</f>
        <v>#REF!</v>
      </c>
      <c r="R287" s="31" t="e">
        <f>SUMPRODUCT(#REF!,R277:R286)</f>
        <v>#REF!</v>
      </c>
      <c r="S287" s="32" t="e">
        <f>SUMPRODUCT(#REF!,S277:S286)</f>
        <v>#REF!</v>
      </c>
      <c r="T287" s="33" t="e">
        <f>SUMPRODUCT(#REF!,T277:T286)</f>
        <v>#REF!</v>
      </c>
      <c r="U287" s="34" t="e">
        <f>SUMPRODUCT(#REF!,U277:U286)</f>
        <v>#REF!</v>
      </c>
      <c r="V287" s="31" t="e">
        <f>SUMPRODUCT(#REF!,V277:V286)</f>
        <v>#REF!</v>
      </c>
      <c r="W287" s="32" t="e">
        <f>SUMPRODUCT(#REF!,W277:W286)</f>
        <v>#REF!</v>
      </c>
      <c r="X287" s="33" t="e">
        <f>SUMPRODUCT(#REF!,X277:X286)</f>
        <v>#REF!</v>
      </c>
      <c r="Y287" s="34" t="e">
        <f>SUMPRODUCT(#REF!,Y277:Y286)</f>
        <v>#REF!</v>
      </c>
      <c r="Z287" s="31" t="e">
        <f>SUMPRODUCT(#REF!,Z277:Z286)</f>
        <v>#REF!</v>
      </c>
      <c r="AA287" s="32" t="e">
        <f>SUMPRODUCT(#REF!,AA277:AA286)</f>
        <v>#REF!</v>
      </c>
      <c r="AB287" s="33" t="e">
        <f>SUMPRODUCT(#REF!,AB277:AB286)</f>
        <v>#REF!</v>
      </c>
      <c r="AC287" s="34" t="e">
        <f>SUMPRODUCT(#REF!,AC277:AC286)</f>
        <v>#REF!</v>
      </c>
      <c r="AD287" s="74">
        <f>SUM(AD277:AD286)</f>
        <v>1</v>
      </c>
      <c r="AE287" s="75">
        <f>SUM(AE277:AE286)</f>
        <v>1</v>
      </c>
    </row>
    <row r="288" spans="1:31" s="16" customFormat="1" ht="14.4" x14ac:dyDescent="0.25">
      <c r="A288" s="187" t="s">
        <v>19</v>
      </c>
      <c r="B288" s="24" t="s">
        <v>42</v>
      </c>
      <c r="C288" s="27" t="str">
        <f t="shared" si="24"/>
        <v>ЗЕСТ Экспресс</v>
      </c>
      <c r="D288" s="46" t="str">
        <f t="shared" si="25"/>
        <v>КурьерСервисЭкспресс</v>
      </c>
      <c r="E288" s="25" t="str">
        <f t="shared" si="26"/>
        <v>КурьерСервисЭкспресс</v>
      </c>
      <c r="F288" s="46" t="str">
        <f t="shared" si="27"/>
        <v>КурьерСервисЭкспресс</v>
      </c>
      <c r="G288" s="27">
        <f t="shared" si="28"/>
        <v>250</v>
      </c>
      <c r="H288" s="25">
        <f t="shared" si="29"/>
        <v>350</v>
      </c>
      <c r="I288" s="25">
        <f t="shared" si="30"/>
        <v>350</v>
      </c>
      <c r="J288" s="26">
        <f t="shared" si="31"/>
        <v>350</v>
      </c>
      <c r="K288" s="27">
        <v>250</v>
      </c>
      <c r="L288" s="65" t="s">
        <v>66</v>
      </c>
      <c r="M288" s="25">
        <v>351</v>
      </c>
      <c r="N288" s="65" t="s">
        <v>63</v>
      </c>
      <c r="O288" s="25">
        <v>602</v>
      </c>
      <c r="P288" s="65" t="s">
        <v>67</v>
      </c>
      <c r="Q288" s="26">
        <v>602</v>
      </c>
      <c r="R288" s="27">
        <v>350</v>
      </c>
      <c r="S288" s="25">
        <v>350</v>
      </c>
      <c r="T288" s="25">
        <v>350</v>
      </c>
      <c r="U288" s="26">
        <v>350</v>
      </c>
      <c r="V288" s="27">
        <v>353.1</v>
      </c>
      <c r="W288" s="25">
        <v>379.67</v>
      </c>
      <c r="X288" s="25">
        <v>353.1</v>
      </c>
      <c r="Y288" s="26">
        <v>379.67</v>
      </c>
      <c r="Z288" s="27">
        <v>410</v>
      </c>
      <c r="AA288" s="25">
        <v>472</v>
      </c>
      <c r="AB288" s="25">
        <v>410</v>
      </c>
      <c r="AC288" s="26">
        <v>472</v>
      </c>
      <c r="AD288" s="70">
        <v>0.05</v>
      </c>
      <c r="AE288" s="71">
        <v>0.05</v>
      </c>
    </row>
    <row r="289" spans="1:31" s="16" customFormat="1" ht="27.6" customHeight="1" x14ac:dyDescent="0.25">
      <c r="A289" s="187"/>
      <c r="B289" s="24" t="s">
        <v>46</v>
      </c>
      <c r="C289" s="27" t="str">
        <f t="shared" si="24"/>
        <v>ЗЕСТ Экспресс</v>
      </c>
      <c r="D289" s="46" t="str">
        <f t="shared" si="25"/>
        <v>ЗЕСТ Экспресс</v>
      </c>
      <c r="E289" s="25" t="str">
        <f t="shared" si="26"/>
        <v>ФГУП ГЦСС</v>
      </c>
      <c r="F289" s="46" t="str">
        <f t="shared" si="27"/>
        <v>КурьерСервисЭкспресс</v>
      </c>
      <c r="G289" s="27">
        <f t="shared" si="28"/>
        <v>266</v>
      </c>
      <c r="H289" s="25">
        <f t="shared" si="29"/>
        <v>364</v>
      </c>
      <c r="I289" s="25">
        <f t="shared" si="30"/>
        <v>381.75</v>
      </c>
      <c r="J289" s="26">
        <f t="shared" si="31"/>
        <v>400</v>
      </c>
      <c r="K289" s="27">
        <v>266</v>
      </c>
      <c r="L289" s="65" t="s">
        <v>66</v>
      </c>
      <c r="M289" s="25">
        <v>364</v>
      </c>
      <c r="N289" s="65" t="s">
        <v>63</v>
      </c>
      <c r="O289" s="25">
        <v>630</v>
      </c>
      <c r="P289" s="65" t="s">
        <v>67</v>
      </c>
      <c r="Q289" s="26">
        <v>630</v>
      </c>
      <c r="R289" s="27">
        <v>400</v>
      </c>
      <c r="S289" s="25">
        <v>400</v>
      </c>
      <c r="T289" s="25">
        <v>400</v>
      </c>
      <c r="U289" s="26">
        <v>400</v>
      </c>
      <c r="V289" s="27">
        <v>381.75</v>
      </c>
      <c r="W289" s="25">
        <v>410.46</v>
      </c>
      <c r="X289" s="25">
        <v>381.75</v>
      </c>
      <c r="Y289" s="26">
        <v>410.46</v>
      </c>
      <c r="Z289" s="27">
        <v>410</v>
      </c>
      <c r="AA289" s="25">
        <v>472</v>
      </c>
      <c r="AB289" s="25">
        <v>410</v>
      </c>
      <c r="AC289" s="26">
        <v>472</v>
      </c>
      <c r="AD289" s="72">
        <v>0.05</v>
      </c>
      <c r="AE289" s="73">
        <v>0.05</v>
      </c>
    </row>
    <row r="290" spans="1:31" s="16" customFormat="1" ht="27.6" customHeight="1" x14ac:dyDescent="0.25">
      <c r="A290" s="187"/>
      <c r="B290" s="24" t="s">
        <v>47</v>
      </c>
      <c r="C290" s="27" t="str">
        <f t="shared" si="24"/>
        <v>ЗЕСТ Экспресс</v>
      </c>
      <c r="D290" s="46" t="str">
        <f t="shared" si="25"/>
        <v>ФГУП ГЦСС</v>
      </c>
      <c r="E290" s="25" t="str">
        <f t="shared" si="26"/>
        <v>ФГУП ГЦСС</v>
      </c>
      <c r="F290" s="46" t="str">
        <f t="shared" si="27"/>
        <v>ФГУП ГЦСС</v>
      </c>
      <c r="G290" s="27">
        <f t="shared" si="28"/>
        <v>298</v>
      </c>
      <c r="H290" s="25">
        <f t="shared" si="29"/>
        <v>562.33000000000004</v>
      </c>
      <c r="I290" s="25">
        <f t="shared" si="30"/>
        <v>522.98</v>
      </c>
      <c r="J290" s="26">
        <f t="shared" si="31"/>
        <v>562.33000000000004</v>
      </c>
      <c r="K290" s="27">
        <v>298</v>
      </c>
      <c r="L290" s="65" t="s">
        <v>66</v>
      </c>
      <c r="M290" s="25">
        <v>729</v>
      </c>
      <c r="N290" s="65" t="s">
        <v>63</v>
      </c>
      <c r="O290" s="25">
        <v>648</v>
      </c>
      <c r="P290" s="65" t="s">
        <v>67</v>
      </c>
      <c r="Q290" s="26">
        <v>648</v>
      </c>
      <c r="R290" s="27">
        <v>846</v>
      </c>
      <c r="S290" s="25">
        <v>1128</v>
      </c>
      <c r="T290" s="25">
        <v>709.2</v>
      </c>
      <c r="U290" s="26">
        <v>630.40000000000009</v>
      </c>
      <c r="V290" s="27">
        <v>522.98</v>
      </c>
      <c r="W290" s="25">
        <v>562.33000000000004</v>
      </c>
      <c r="X290" s="25">
        <v>522.98</v>
      </c>
      <c r="Y290" s="26">
        <v>562.33000000000004</v>
      </c>
      <c r="Z290" s="27">
        <v>546</v>
      </c>
      <c r="AA290" s="25">
        <v>712</v>
      </c>
      <c r="AB290" s="25">
        <v>546</v>
      </c>
      <c r="AC290" s="26">
        <v>712</v>
      </c>
      <c r="AD290" s="72">
        <v>0.05</v>
      </c>
      <c r="AE290" s="73">
        <v>0.1</v>
      </c>
    </row>
    <row r="291" spans="1:31" s="16" customFormat="1" ht="27.6" customHeight="1" x14ac:dyDescent="0.25">
      <c r="A291" s="187"/>
      <c r="B291" s="24" t="s">
        <v>48</v>
      </c>
      <c r="C291" s="27" t="str">
        <f t="shared" si="24"/>
        <v>ЗЕСТ Экспресс</v>
      </c>
      <c r="D291" s="46" t="str">
        <f t="shared" si="25"/>
        <v>ФГУП ГЦСС</v>
      </c>
      <c r="E291" s="25" t="str">
        <f t="shared" si="26"/>
        <v>ФГУП ГЦСС</v>
      </c>
      <c r="F291" s="46" t="str">
        <f t="shared" si="27"/>
        <v>ЗЕСТ Экспресс</v>
      </c>
      <c r="G291" s="27">
        <f t="shared" si="28"/>
        <v>359</v>
      </c>
      <c r="H291" s="25">
        <f t="shared" si="29"/>
        <v>692.96</v>
      </c>
      <c r="I291" s="25">
        <f t="shared" si="30"/>
        <v>644.45000000000005</v>
      </c>
      <c r="J291" s="26">
        <f t="shared" si="31"/>
        <v>681</v>
      </c>
      <c r="K291" s="27">
        <v>359</v>
      </c>
      <c r="L291" s="65" t="s">
        <v>66</v>
      </c>
      <c r="M291" s="25">
        <v>1102</v>
      </c>
      <c r="N291" s="65" t="s">
        <v>63</v>
      </c>
      <c r="O291" s="25">
        <v>681</v>
      </c>
      <c r="P291" s="65" t="s">
        <v>67</v>
      </c>
      <c r="Q291" s="26">
        <v>681</v>
      </c>
      <c r="R291" s="27">
        <v>1098</v>
      </c>
      <c r="S291" s="25">
        <v>1464</v>
      </c>
      <c r="T291" s="25">
        <v>867.6</v>
      </c>
      <c r="U291" s="26">
        <v>771.2</v>
      </c>
      <c r="V291" s="27">
        <v>644.45000000000005</v>
      </c>
      <c r="W291" s="25">
        <v>692.96</v>
      </c>
      <c r="X291" s="25">
        <v>644.45000000000005</v>
      </c>
      <c r="Y291" s="26">
        <v>692.96</v>
      </c>
      <c r="Z291" s="27">
        <v>682</v>
      </c>
      <c r="AA291" s="25">
        <v>952</v>
      </c>
      <c r="AB291" s="25">
        <v>682</v>
      </c>
      <c r="AC291" s="26">
        <v>952</v>
      </c>
      <c r="AD291" s="72">
        <v>0.05</v>
      </c>
      <c r="AE291" s="73">
        <v>0.15</v>
      </c>
    </row>
    <row r="292" spans="1:31" s="16" customFormat="1" ht="26.4" customHeight="1" x14ac:dyDescent="0.25">
      <c r="A292" s="187"/>
      <c r="B292" s="24" t="s">
        <v>49</v>
      </c>
      <c r="C292" s="27" t="str">
        <f t="shared" si="24"/>
        <v>ЗЕСТ Экспресс</v>
      </c>
      <c r="D292" s="46" t="str">
        <f t="shared" si="25"/>
        <v>ФГУП ГЦСС</v>
      </c>
      <c r="E292" s="25" t="str">
        <f t="shared" si="26"/>
        <v>ЗЕСТ Экспресс</v>
      </c>
      <c r="F292" s="46" t="str">
        <f t="shared" si="27"/>
        <v>ЗЕСТ Экспресс</v>
      </c>
      <c r="G292" s="27">
        <f t="shared" si="28"/>
        <v>508</v>
      </c>
      <c r="H292" s="25">
        <f t="shared" si="29"/>
        <v>974.41</v>
      </c>
      <c r="I292" s="25">
        <f t="shared" si="30"/>
        <v>799</v>
      </c>
      <c r="J292" s="26">
        <f t="shared" si="31"/>
        <v>799</v>
      </c>
      <c r="K292" s="27">
        <v>508</v>
      </c>
      <c r="L292" s="65" t="s">
        <v>66</v>
      </c>
      <c r="M292" s="25">
        <v>2030</v>
      </c>
      <c r="N292" s="65" t="s">
        <v>63</v>
      </c>
      <c r="O292" s="25">
        <v>799</v>
      </c>
      <c r="P292" s="65" t="s">
        <v>67</v>
      </c>
      <c r="Q292" s="26">
        <v>799</v>
      </c>
      <c r="R292" s="27">
        <v>1539</v>
      </c>
      <c r="S292" s="25">
        <v>2052</v>
      </c>
      <c r="T292" s="25">
        <v>1144.8</v>
      </c>
      <c r="U292" s="26">
        <v>1017.6</v>
      </c>
      <c r="V292" s="27">
        <v>906.2</v>
      </c>
      <c r="W292" s="25">
        <v>974.41</v>
      </c>
      <c r="X292" s="25">
        <v>906.2</v>
      </c>
      <c r="Y292" s="26">
        <v>974.41</v>
      </c>
      <c r="Z292" s="27">
        <v>1022</v>
      </c>
      <c r="AA292" s="25">
        <v>1552</v>
      </c>
      <c r="AB292" s="25">
        <v>1022</v>
      </c>
      <c r="AC292" s="26">
        <v>1552</v>
      </c>
      <c r="AD292" s="72">
        <v>0.1</v>
      </c>
      <c r="AE292" s="73">
        <v>0.2</v>
      </c>
    </row>
    <row r="293" spans="1:31" s="16" customFormat="1" ht="13.95" customHeight="1" x14ac:dyDescent="0.25">
      <c r="A293" s="187"/>
      <c r="B293" s="24" t="s">
        <v>50</v>
      </c>
      <c r="C293" s="27" t="str">
        <f t="shared" si="24"/>
        <v>ЗЕСТ Экспресс</v>
      </c>
      <c r="D293" s="46" t="str">
        <f t="shared" si="25"/>
        <v>ФГУП ГЦСС</v>
      </c>
      <c r="E293" s="25" t="str">
        <f t="shared" si="26"/>
        <v>ЗЕСТ Экспресс</v>
      </c>
      <c r="F293" s="46" t="str">
        <f t="shared" si="27"/>
        <v>ЗЕСТ Экспресс</v>
      </c>
      <c r="G293" s="27">
        <f t="shared" si="28"/>
        <v>683</v>
      </c>
      <c r="H293" s="25">
        <f t="shared" si="29"/>
        <v>1545.18</v>
      </c>
      <c r="I293" s="25">
        <f t="shared" si="30"/>
        <v>958</v>
      </c>
      <c r="J293" s="26">
        <f t="shared" si="31"/>
        <v>958</v>
      </c>
      <c r="K293" s="27">
        <v>683</v>
      </c>
      <c r="L293" s="65" t="s">
        <v>66</v>
      </c>
      <c r="M293" s="25">
        <v>2955</v>
      </c>
      <c r="N293" s="65" t="s">
        <v>63</v>
      </c>
      <c r="O293" s="25">
        <v>958</v>
      </c>
      <c r="P293" s="65" t="s">
        <v>67</v>
      </c>
      <c r="Q293" s="26">
        <v>958</v>
      </c>
      <c r="R293" s="27">
        <v>2169</v>
      </c>
      <c r="S293" s="25">
        <v>2892</v>
      </c>
      <c r="T293" s="25">
        <v>1540.8</v>
      </c>
      <c r="U293" s="26">
        <v>1369.6000000000001</v>
      </c>
      <c r="V293" s="27">
        <v>1437.05</v>
      </c>
      <c r="W293" s="25">
        <v>1545.18</v>
      </c>
      <c r="X293" s="25">
        <v>1437.05</v>
      </c>
      <c r="Y293" s="26">
        <v>1545.18</v>
      </c>
      <c r="Z293" s="27">
        <v>1362</v>
      </c>
      <c r="AA293" s="25">
        <v>2152</v>
      </c>
      <c r="AB293" s="25">
        <v>1362</v>
      </c>
      <c r="AC293" s="26">
        <v>2152</v>
      </c>
      <c r="AD293" s="72">
        <v>0.2</v>
      </c>
      <c r="AE293" s="73">
        <v>0.2</v>
      </c>
    </row>
    <row r="294" spans="1:31" s="16" customFormat="1" ht="27.6" customHeight="1" x14ac:dyDescent="0.25">
      <c r="A294" s="187"/>
      <c r="B294" s="24" t="s">
        <v>51</v>
      </c>
      <c r="C294" s="27" t="str">
        <f t="shared" si="24"/>
        <v>ЗЕСТ Экспресс</v>
      </c>
      <c r="D294" s="46" t="str">
        <f t="shared" si="25"/>
        <v>ФГУП ГЦСС</v>
      </c>
      <c r="E294" s="25" t="str">
        <f t="shared" si="26"/>
        <v>ЗЕСТ Экспресс</v>
      </c>
      <c r="F294" s="46" t="str">
        <f t="shared" si="27"/>
        <v>ЗЕСТ Экспресс</v>
      </c>
      <c r="G294" s="27">
        <f t="shared" si="28"/>
        <v>843</v>
      </c>
      <c r="H294" s="25">
        <f t="shared" si="29"/>
        <v>1898.33</v>
      </c>
      <c r="I294" s="25">
        <f t="shared" si="30"/>
        <v>1132</v>
      </c>
      <c r="J294" s="26">
        <f t="shared" si="31"/>
        <v>1132</v>
      </c>
      <c r="K294" s="27">
        <v>843</v>
      </c>
      <c r="L294" s="65" t="s">
        <v>66</v>
      </c>
      <c r="M294" s="25">
        <v>3869</v>
      </c>
      <c r="N294" s="65" t="s">
        <v>63</v>
      </c>
      <c r="O294" s="25">
        <v>1132</v>
      </c>
      <c r="P294" s="65" t="s">
        <v>67</v>
      </c>
      <c r="Q294" s="26">
        <v>1132</v>
      </c>
      <c r="R294" s="27">
        <v>2799</v>
      </c>
      <c r="S294" s="25">
        <v>3732</v>
      </c>
      <c r="T294" s="25">
        <v>1936.8</v>
      </c>
      <c r="U294" s="26">
        <v>1721.6000000000001</v>
      </c>
      <c r="V294" s="27">
        <v>1776.5</v>
      </c>
      <c r="W294" s="25">
        <v>1898.33</v>
      </c>
      <c r="X294" s="25">
        <v>1776.5</v>
      </c>
      <c r="Y294" s="26">
        <v>1898.33</v>
      </c>
      <c r="Z294" s="27">
        <v>1702</v>
      </c>
      <c r="AA294" s="25">
        <v>2752</v>
      </c>
      <c r="AB294" s="25">
        <v>1702</v>
      </c>
      <c r="AC294" s="26">
        <v>2752</v>
      </c>
      <c r="AD294" s="72">
        <v>0.2</v>
      </c>
      <c r="AE294" s="73">
        <v>0.1</v>
      </c>
    </row>
    <row r="295" spans="1:31" s="16" customFormat="1" ht="27.6" customHeight="1" x14ac:dyDescent="0.25">
      <c r="A295" s="187"/>
      <c r="B295" s="24" t="s">
        <v>52</v>
      </c>
      <c r="C295" s="27" t="str">
        <f t="shared" si="24"/>
        <v>ЗЕСТ Экспресс</v>
      </c>
      <c r="D295" s="46" t="str">
        <f t="shared" si="25"/>
        <v>ФГУП ГЦСС</v>
      </c>
      <c r="E295" s="25" t="str">
        <f t="shared" si="26"/>
        <v>ЗЕСТ Экспресс</v>
      </c>
      <c r="F295" s="46" t="str">
        <f t="shared" si="27"/>
        <v>ЗЕСТ Экспресс</v>
      </c>
      <c r="G295" s="27">
        <f t="shared" si="28"/>
        <v>953</v>
      </c>
      <c r="H295" s="25">
        <f t="shared" si="29"/>
        <v>2195.6799999999998</v>
      </c>
      <c r="I295" s="25">
        <f t="shared" si="30"/>
        <v>1283</v>
      </c>
      <c r="J295" s="26">
        <f t="shared" si="31"/>
        <v>1283</v>
      </c>
      <c r="K295" s="27">
        <v>953</v>
      </c>
      <c r="L295" s="65" t="s">
        <v>66</v>
      </c>
      <c r="M295" s="25">
        <v>4646</v>
      </c>
      <c r="N295" s="65" t="s">
        <v>63</v>
      </c>
      <c r="O295" s="25">
        <v>1283</v>
      </c>
      <c r="P295" s="65" t="s">
        <v>67</v>
      </c>
      <c r="Q295" s="26">
        <v>1283</v>
      </c>
      <c r="R295" s="27">
        <v>3429</v>
      </c>
      <c r="S295" s="25">
        <v>4572</v>
      </c>
      <c r="T295" s="25">
        <v>2332.8000000000002</v>
      </c>
      <c r="U295" s="26">
        <v>2073.6</v>
      </c>
      <c r="V295" s="27">
        <v>2042</v>
      </c>
      <c r="W295" s="25">
        <v>2195.6799999999998</v>
      </c>
      <c r="X295" s="25">
        <v>2042</v>
      </c>
      <c r="Y295" s="26">
        <v>2195.6799999999998</v>
      </c>
      <c r="Z295" s="27">
        <v>2042</v>
      </c>
      <c r="AA295" s="25">
        <v>3352</v>
      </c>
      <c r="AB295" s="25">
        <v>2042</v>
      </c>
      <c r="AC295" s="26">
        <v>3352</v>
      </c>
      <c r="AD295" s="72">
        <v>0.15</v>
      </c>
      <c r="AE295" s="73">
        <v>0.05</v>
      </c>
    </row>
    <row r="296" spans="1:31" s="16" customFormat="1" ht="27.6" customHeight="1" x14ac:dyDescent="0.25">
      <c r="A296" s="187"/>
      <c r="B296" s="24" t="s">
        <v>53</v>
      </c>
      <c r="C296" s="27" t="str">
        <f t="shared" si="24"/>
        <v>ЗЕСТ Экспресс</v>
      </c>
      <c r="D296" s="46" t="str">
        <f t="shared" si="25"/>
        <v>ФГУП ГЦСС</v>
      </c>
      <c r="E296" s="25" t="str">
        <f t="shared" si="26"/>
        <v>ЗЕСТ Экспресс</v>
      </c>
      <c r="F296" s="46" t="str">
        <f t="shared" si="27"/>
        <v>ЗЕСТ Экспресс</v>
      </c>
      <c r="G296" s="27">
        <f t="shared" si="28"/>
        <v>1054</v>
      </c>
      <c r="H296" s="25">
        <f t="shared" si="29"/>
        <v>2493</v>
      </c>
      <c r="I296" s="25">
        <f t="shared" si="30"/>
        <v>1444</v>
      </c>
      <c r="J296" s="26">
        <f t="shared" si="31"/>
        <v>1444</v>
      </c>
      <c r="K296" s="27">
        <v>1054</v>
      </c>
      <c r="L296" s="65" t="s">
        <v>66</v>
      </c>
      <c r="M296" s="25">
        <v>5419</v>
      </c>
      <c r="N296" s="65" t="s">
        <v>63</v>
      </c>
      <c r="O296" s="25">
        <v>1444</v>
      </c>
      <c r="P296" s="65" t="s">
        <v>67</v>
      </c>
      <c r="Q296" s="26">
        <v>1444</v>
      </c>
      <c r="R296" s="27">
        <v>4036.5</v>
      </c>
      <c r="S296" s="25">
        <v>5382</v>
      </c>
      <c r="T296" s="25">
        <v>2715.3</v>
      </c>
      <c r="U296" s="26">
        <v>2413.6</v>
      </c>
      <c r="V296" s="27">
        <v>2318.5</v>
      </c>
      <c r="W296" s="25">
        <v>2493</v>
      </c>
      <c r="X296" s="25">
        <v>2318.5</v>
      </c>
      <c r="Y296" s="26">
        <v>2493</v>
      </c>
      <c r="Z296" s="27">
        <v>2382</v>
      </c>
      <c r="AA296" s="25">
        <v>3952</v>
      </c>
      <c r="AB296" s="25">
        <v>2382</v>
      </c>
      <c r="AC296" s="26">
        <v>3952</v>
      </c>
      <c r="AD296" s="72">
        <v>0.1</v>
      </c>
      <c r="AE296" s="73">
        <v>0.05</v>
      </c>
    </row>
    <row r="297" spans="1:31" s="16" customFormat="1" ht="42" customHeight="1" thickBot="1" x14ac:dyDescent="0.3">
      <c r="A297" s="187"/>
      <c r="B297" s="28" t="s">
        <v>54</v>
      </c>
      <c r="C297" s="27" t="str">
        <f t="shared" si="24"/>
        <v>ЗЕСТ Экспресс</v>
      </c>
      <c r="D297" s="46" t="str">
        <f t="shared" si="25"/>
        <v>ФГУП ГЦСС</v>
      </c>
      <c r="E297" s="25" t="str">
        <f t="shared" si="26"/>
        <v>ЗЕСТ Экспресс</v>
      </c>
      <c r="F297" s="46" t="str">
        <f t="shared" si="27"/>
        <v>ЗЕСТ Экспресс</v>
      </c>
      <c r="G297" s="27">
        <f t="shared" si="28"/>
        <v>28</v>
      </c>
      <c r="H297" s="25">
        <f t="shared" si="29"/>
        <v>59.47</v>
      </c>
      <c r="I297" s="25">
        <f t="shared" si="30"/>
        <v>25</v>
      </c>
      <c r="J297" s="26">
        <f t="shared" si="31"/>
        <v>25</v>
      </c>
      <c r="K297" s="27">
        <v>28</v>
      </c>
      <c r="L297" s="65" t="s">
        <v>66</v>
      </c>
      <c r="M297" s="25">
        <v>185</v>
      </c>
      <c r="N297" s="65" t="s">
        <v>63</v>
      </c>
      <c r="O297" s="25">
        <v>25</v>
      </c>
      <c r="P297" s="65" t="s">
        <v>67</v>
      </c>
      <c r="Q297" s="26">
        <v>25</v>
      </c>
      <c r="R297" s="27">
        <v>117</v>
      </c>
      <c r="S297" s="25">
        <v>104</v>
      </c>
      <c r="T297" s="25">
        <v>117</v>
      </c>
      <c r="U297" s="26">
        <v>104</v>
      </c>
      <c r="V297" s="27">
        <v>55.31</v>
      </c>
      <c r="W297" s="25">
        <v>59.47</v>
      </c>
      <c r="X297" s="25">
        <v>55.31</v>
      </c>
      <c r="Y297" s="26">
        <v>59.47</v>
      </c>
      <c r="Z297" s="27">
        <v>68</v>
      </c>
      <c r="AA297" s="25">
        <v>120</v>
      </c>
      <c r="AB297" s="25">
        <v>68</v>
      </c>
      <c r="AC297" s="26">
        <v>120</v>
      </c>
      <c r="AD297" s="72">
        <v>0.05</v>
      </c>
      <c r="AE297" s="73">
        <v>0.05</v>
      </c>
    </row>
    <row r="298" spans="1:31" s="35" customFormat="1" ht="42" hidden="1" customHeight="1" x14ac:dyDescent="0.25">
      <c r="A298" s="29"/>
      <c r="B298" s="30"/>
      <c r="C298" s="27" t="e">
        <f t="shared" si="24"/>
        <v>#REF!</v>
      </c>
      <c r="D298" s="46" t="e">
        <f t="shared" si="25"/>
        <v>#REF!</v>
      </c>
      <c r="E298" s="25" t="e">
        <f t="shared" si="26"/>
        <v>#REF!</v>
      </c>
      <c r="F298" s="46" t="e">
        <f t="shared" si="27"/>
        <v>#REF!</v>
      </c>
      <c r="G298" s="27" t="e">
        <f t="shared" si="28"/>
        <v>#REF!</v>
      </c>
      <c r="H298" s="25" t="e">
        <f t="shared" si="29"/>
        <v>#REF!</v>
      </c>
      <c r="I298" s="25" t="e">
        <f t="shared" si="30"/>
        <v>#REF!</v>
      </c>
      <c r="J298" s="26" t="e">
        <f t="shared" si="31"/>
        <v>#REF!</v>
      </c>
      <c r="K298" s="31" t="e">
        <f>SUMPRODUCT(#REF!,K288:K297)</f>
        <v>#REF!</v>
      </c>
      <c r="L298" s="66"/>
      <c r="M298" s="32" t="e">
        <f>SUMPRODUCT(#REF!,M288:M297)</f>
        <v>#REF!</v>
      </c>
      <c r="N298" s="66"/>
      <c r="O298" s="33" t="e">
        <f>SUMPRODUCT(#REF!,O288:O297)</f>
        <v>#REF!</v>
      </c>
      <c r="P298" s="66"/>
      <c r="Q298" s="34" t="e">
        <f>SUMPRODUCT(#REF!,Q288:Q297)</f>
        <v>#REF!</v>
      </c>
      <c r="R298" s="31" t="e">
        <f>SUMPRODUCT(#REF!,R288:R297)</f>
        <v>#REF!</v>
      </c>
      <c r="S298" s="32" t="e">
        <f>SUMPRODUCT(#REF!,S288:S297)</f>
        <v>#REF!</v>
      </c>
      <c r="T298" s="33" t="e">
        <f>SUMPRODUCT(#REF!,T288:T297)</f>
        <v>#REF!</v>
      </c>
      <c r="U298" s="34" t="e">
        <f>SUMPRODUCT(#REF!,U288:U297)</f>
        <v>#REF!</v>
      </c>
      <c r="V298" s="31" t="e">
        <f>SUMPRODUCT(#REF!,V288:V297)</f>
        <v>#REF!</v>
      </c>
      <c r="W298" s="32" t="e">
        <f>SUMPRODUCT(#REF!,W288:W297)</f>
        <v>#REF!</v>
      </c>
      <c r="X298" s="33" t="e">
        <f>SUMPRODUCT(#REF!,X288:X297)</f>
        <v>#REF!</v>
      </c>
      <c r="Y298" s="34" t="e">
        <f>SUMPRODUCT(#REF!,Y288:Y297)</f>
        <v>#REF!</v>
      </c>
      <c r="Z298" s="31" t="e">
        <f>SUMPRODUCT(#REF!,Z288:Z297)</f>
        <v>#REF!</v>
      </c>
      <c r="AA298" s="32" t="e">
        <f>SUMPRODUCT(#REF!,AA288:AA297)</f>
        <v>#REF!</v>
      </c>
      <c r="AB298" s="33" t="e">
        <f>SUMPRODUCT(#REF!,AB288:AB297)</f>
        <v>#REF!</v>
      </c>
      <c r="AC298" s="34" t="e">
        <f>SUMPRODUCT(#REF!,AC288:AC297)</f>
        <v>#REF!</v>
      </c>
      <c r="AD298" s="74">
        <f>SUM(AD288:AD297)</f>
        <v>1</v>
      </c>
      <c r="AE298" s="75">
        <f>SUM(AE288:AE297)</f>
        <v>1</v>
      </c>
    </row>
    <row r="299" spans="1:31" s="16" customFormat="1" ht="27" customHeight="1" x14ac:dyDescent="0.25">
      <c r="A299" s="187" t="s">
        <v>20</v>
      </c>
      <c r="B299" s="24" t="s">
        <v>42</v>
      </c>
      <c r="C299" s="27" t="str">
        <f t="shared" si="24"/>
        <v>ЗЕСТ Экспресс</v>
      </c>
      <c r="D299" s="46" t="str">
        <f t="shared" si="25"/>
        <v>КурьерСервисЭкспресс</v>
      </c>
      <c r="E299" s="25" t="str">
        <f t="shared" si="26"/>
        <v>КурьерСервисЭкспресс</v>
      </c>
      <c r="F299" s="46" t="str">
        <f t="shared" si="27"/>
        <v>КурьерСервисЭкспресс</v>
      </c>
      <c r="G299" s="27">
        <f t="shared" si="28"/>
        <v>283</v>
      </c>
      <c r="H299" s="25">
        <f t="shared" si="29"/>
        <v>350</v>
      </c>
      <c r="I299" s="25">
        <f t="shared" si="30"/>
        <v>350</v>
      </c>
      <c r="J299" s="26">
        <f t="shared" si="31"/>
        <v>350</v>
      </c>
      <c r="K299" s="27">
        <v>283</v>
      </c>
      <c r="L299" s="65" t="s">
        <v>56</v>
      </c>
      <c r="M299" s="25">
        <v>363</v>
      </c>
      <c r="N299" s="65" t="s">
        <v>63</v>
      </c>
      <c r="O299" s="25">
        <v>634</v>
      </c>
      <c r="P299" s="65" t="s">
        <v>67</v>
      </c>
      <c r="Q299" s="26">
        <v>634</v>
      </c>
      <c r="R299" s="27">
        <v>350</v>
      </c>
      <c r="S299" s="25">
        <v>350</v>
      </c>
      <c r="T299" s="25">
        <v>350</v>
      </c>
      <c r="U299" s="26">
        <v>350</v>
      </c>
      <c r="V299" s="27">
        <v>353.1</v>
      </c>
      <c r="W299" s="25">
        <v>379.67</v>
      </c>
      <c r="X299" s="25">
        <v>353.1</v>
      </c>
      <c r="Y299" s="26">
        <v>379.67</v>
      </c>
      <c r="Z299" s="27">
        <v>410</v>
      </c>
      <c r="AA299" s="25">
        <v>472</v>
      </c>
      <c r="AB299" s="25">
        <v>410</v>
      </c>
      <c r="AC299" s="26">
        <v>472</v>
      </c>
      <c r="AD299" s="70">
        <v>0.05</v>
      </c>
      <c r="AE299" s="71">
        <v>0.05</v>
      </c>
    </row>
    <row r="300" spans="1:31" s="16" customFormat="1" ht="27.6" customHeight="1" x14ac:dyDescent="0.25">
      <c r="A300" s="187"/>
      <c r="B300" s="24" t="s">
        <v>46</v>
      </c>
      <c r="C300" s="27" t="str">
        <f t="shared" si="24"/>
        <v>ЗЕСТ Экспресс</v>
      </c>
      <c r="D300" s="46" t="str">
        <f t="shared" si="25"/>
        <v>ЗЕСТ Экспресс</v>
      </c>
      <c r="E300" s="25" t="str">
        <f t="shared" si="26"/>
        <v>ФГУП ГЦСС</v>
      </c>
      <c r="F300" s="46" t="str">
        <f t="shared" si="27"/>
        <v>КурьерСервисЭкспресс</v>
      </c>
      <c r="G300" s="27">
        <f t="shared" si="28"/>
        <v>298</v>
      </c>
      <c r="H300" s="25">
        <f t="shared" si="29"/>
        <v>376</v>
      </c>
      <c r="I300" s="25">
        <f t="shared" si="30"/>
        <v>381.75</v>
      </c>
      <c r="J300" s="26">
        <f t="shared" si="31"/>
        <v>400</v>
      </c>
      <c r="K300" s="27">
        <v>298</v>
      </c>
      <c r="L300" s="65" t="s">
        <v>56</v>
      </c>
      <c r="M300" s="25">
        <v>376</v>
      </c>
      <c r="N300" s="65" t="s">
        <v>63</v>
      </c>
      <c r="O300" s="25">
        <v>664</v>
      </c>
      <c r="P300" s="65" t="s">
        <v>67</v>
      </c>
      <c r="Q300" s="26">
        <v>664</v>
      </c>
      <c r="R300" s="27">
        <v>400</v>
      </c>
      <c r="S300" s="25">
        <v>400</v>
      </c>
      <c r="T300" s="25">
        <v>400</v>
      </c>
      <c r="U300" s="26">
        <v>400</v>
      </c>
      <c r="V300" s="27">
        <v>381.75</v>
      </c>
      <c r="W300" s="25">
        <v>410.46</v>
      </c>
      <c r="X300" s="25">
        <v>381.75</v>
      </c>
      <c r="Y300" s="26">
        <v>410.46</v>
      </c>
      <c r="Z300" s="27">
        <v>410</v>
      </c>
      <c r="AA300" s="25">
        <v>472</v>
      </c>
      <c r="AB300" s="25">
        <v>410</v>
      </c>
      <c r="AC300" s="26">
        <v>472</v>
      </c>
      <c r="AD300" s="72">
        <v>0.05</v>
      </c>
      <c r="AE300" s="73">
        <v>0.05</v>
      </c>
    </row>
    <row r="301" spans="1:31" s="16" customFormat="1" ht="27.6" customHeight="1" x14ac:dyDescent="0.25">
      <c r="A301" s="187"/>
      <c r="B301" s="24" t="s">
        <v>47</v>
      </c>
      <c r="C301" s="27" t="str">
        <f t="shared" si="24"/>
        <v>ЗЕСТ Экспресс</v>
      </c>
      <c r="D301" s="46" t="str">
        <f t="shared" si="25"/>
        <v>ФГУП ГЦСС</v>
      </c>
      <c r="E301" s="25" t="str">
        <f t="shared" si="26"/>
        <v>ФГУП ГЦСС</v>
      </c>
      <c r="F301" s="46" t="str">
        <f t="shared" si="27"/>
        <v>ФГУП ГЦСС</v>
      </c>
      <c r="G301" s="27">
        <f t="shared" si="28"/>
        <v>339</v>
      </c>
      <c r="H301" s="25">
        <f t="shared" si="29"/>
        <v>562.33000000000004</v>
      </c>
      <c r="I301" s="25">
        <f t="shared" si="30"/>
        <v>522.98</v>
      </c>
      <c r="J301" s="26">
        <f t="shared" si="31"/>
        <v>562.33000000000004</v>
      </c>
      <c r="K301" s="27">
        <v>339</v>
      </c>
      <c r="L301" s="65" t="s">
        <v>56</v>
      </c>
      <c r="M301" s="25">
        <v>678</v>
      </c>
      <c r="N301" s="65" t="s">
        <v>63</v>
      </c>
      <c r="O301" s="25">
        <v>682</v>
      </c>
      <c r="P301" s="65" t="s">
        <v>67</v>
      </c>
      <c r="Q301" s="26">
        <v>682</v>
      </c>
      <c r="R301" s="27">
        <v>846</v>
      </c>
      <c r="S301" s="25">
        <v>1128</v>
      </c>
      <c r="T301" s="25">
        <v>709.2</v>
      </c>
      <c r="U301" s="26">
        <v>630.40000000000009</v>
      </c>
      <c r="V301" s="27">
        <v>522.98</v>
      </c>
      <c r="W301" s="25">
        <v>562.33000000000004</v>
      </c>
      <c r="X301" s="25">
        <v>522.98</v>
      </c>
      <c r="Y301" s="26">
        <v>562.33000000000004</v>
      </c>
      <c r="Z301" s="27">
        <v>546</v>
      </c>
      <c r="AA301" s="25">
        <v>672</v>
      </c>
      <c r="AB301" s="25">
        <v>546</v>
      </c>
      <c r="AC301" s="26">
        <v>672</v>
      </c>
      <c r="AD301" s="72">
        <v>0.05</v>
      </c>
      <c r="AE301" s="73">
        <v>0.1</v>
      </c>
    </row>
    <row r="302" spans="1:31" s="16" customFormat="1" ht="27.6" customHeight="1" x14ac:dyDescent="0.25">
      <c r="A302" s="187"/>
      <c r="B302" s="24" t="s">
        <v>48</v>
      </c>
      <c r="C302" s="27" t="str">
        <f t="shared" si="24"/>
        <v>ЗЕСТ Экспресс</v>
      </c>
      <c r="D302" s="46" t="str">
        <f t="shared" si="25"/>
        <v>ФГУП ГЦСС</v>
      </c>
      <c r="E302" s="25" t="str">
        <f t="shared" si="26"/>
        <v>ФГУП ГЦСС</v>
      </c>
      <c r="F302" s="46" t="str">
        <f t="shared" si="27"/>
        <v>ФГУП ГЦСС</v>
      </c>
      <c r="G302" s="27">
        <f t="shared" si="28"/>
        <v>413</v>
      </c>
      <c r="H302" s="25">
        <f t="shared" si="29"/>
        <v>692.96</v>
      </c>
      <c r="I302" s="25">
        <f t="shared" si="30"/>
        <v>644.45000000000005</v>
      </c>
      <c r="J302" s="26">
        <f t="shared" si="31"/>
        <v>692.96</v>
      </c>
      <c r="K302" s="27">
        <v>413</v>
      </c>
      <c r="L302" s="65" t="s">
        <v>56</v>
      </c>
      <c r="M302" s="25">
        <v>996</v>
      </c>
      <c r="N302" s="65" t="s">
        <v>63</v>
      </c>
      <c r="O302" s="25">
        <v>722</v>
      </c>
      <c r="P302" s="65" t="s">
        <v>67</v>
      </c>
      <c r="Q302" s="26">
        <v>722</v>
      </c>
      <c r="R302" s="27">
        <v>1098</v>
      </c>
      <c r="S302" s="25">
        <v>1464</v>
      </c>
      <c r="T302" s="25">
        <v>867.6</v>
      </c>
      <c r="U302" s="26">
        <v>771.2</v>
      </c>
      <c r="V302" s="27">
        <v>644.45000000000005</v>
      </c>
      <c r="W302" s="25">
        <v>692.96</v>
      </c>
      <c r="X302" s="25">
        <v>644.45000000000005</v>
      </c>
      <c r="Y302" s="26">
        <v>692.96</v>
      </c>
      <c r="Z302" s="27">
        <v>682</v>
      </c>
      <c r="AA302" s="25">
        <v>872</v>
      </c>
      <c r="AB302" s="25">
        <v>682</v>
      </c>
      <c r="AC302" s="26">
        <v>872</v>
      </c>
      <c r="AD302" s="72">
        <v>0.1</v>
      </c>
      <c r="AE302" s="73">
        <v>0.2</v>
      </c>
    </row>
    <row r="303" spans="1:31" s="16" customFormat="1" ht="27.6" customHeight="1" x14ac:dyDescent="0.25">
      <c r="A303" s="187"/>
      <c r="B303" s="24" t="s">
        <v>49</v>
      </c>
      <c r="C303" s="27" t="str">
        <f t="shared" si="24"/>
        <v>ЗЕСТ Экспресс</v>
      </c>
      <c r="D303" s="46" t="str">
        <f t="shared" si="25"/>
        <v>ФГУП ГЦСС</v>
      </c>
      <c r="E303" s="25" t="str">
        <f t="shared" si="26"/>
        <v>ЗЕСТ Экспресс</v>
      </c>
      <c r="F303" s="46" t="str">
        <f t="shared" si="27"/>
        <v>ЗЕСТ Экспресс</v>
      </c>
      <c r="G303" s="27">
        <f t="shared" si="28"/>
        <v>623</v>
      </c>
      <c r="H303" s="25">
        <f t="shared" si="29"/>
        <v>974.41</v>
      </c>
      <c r="I303" s="25">
        <f t="shared" si="30"/>
        <v>880</v>
      </c>
      <c r="J303" s="26">
        <f t="shared" si="31"/>
        <v>880</v>
      </c>
      <c r="K303" s="27">
        <v>623</v>
      </c>
      <c r="L303" s="65" t="s">
        <v>56</v>
      </c>
      <c r="M303" s="25">
        <v>1815</v>
      </c>
      <c r="N303" s="65" t="s">
        <v>63</v>
      </c>
      <c r="O303" s="25">
        <v>880</v>
      </c>
      <c r="P303" s="65" t="s">
        <v>67</v>
      </c>
      <c r="Q303" s="26">
        <v>880</v>
      </c>
      <c r="R303" s="27">
        <v>1539</v>
      </c>
      <c r="S303" s="25">
        <v>2052</v>
      </c>
      <c r="T303" s="25">
        <v>1144.8</v>
      </c>
      <c r="U303" s="26">
        <v>1017.6</v>
      </c>
      <c r="V303" s="27">
        <v>906.2</v>
      </c>
      <c r="W303" s="25">
        <v>974.41</v>
      </c>
      <c r="X303" s="25">
        <v>906.2</v>
      </c>
      <c r="Y303" s="26">
        <v>974.41</v>
      </c>
      <c r="Z303" s="27">
        <v>1022</v>
      </c>
      <c r="AA303" s="25">
        <v>1372</v>
      </c>
      <c r="AB303" s="25">
        <v>1022</v>
      </c>
      <c r="AC303" s="26">
        <v>1372</v>
      </c>
      <c r="AD303" s="72">
        <v>0.15</v>
      </c>
      <c r="AE303" s="73">
        <v>0.2</v>
      </c>
    </row>
    <row r="304" spans="1:31" s="16" customFormat="1" ht="26.4" customHeight="1" x14ac:dyDescent="0.25">
      <c r="A304" s="187"/>
      <c r="B304" s="24" t="s">
        <v>50</v>
      </c>
      <c r="C304" s="27" t="str">
        <f t="shared" si="24"/>
        <v>ЗЕСТ Экспресс</v>
      </c>
      <c r="D304" s="46" t="str">
        <f t="shared" si="25"/>
        <v>ФГУП ГЦСС</v>
      </c>
      <c r="E304" s="25" t="str">
        <f t="shared" si="26"/>
        <v>ЗЕСТ Экспресс</v>
      </c>
      <c r="F304" s="46" t="str">
        <f t="shared" si="27"/>
        <v>ЗЕСТ Экспресс</v>
      </c>
      <c r="G304" s="27">
        <f t="shared" si="28"/>
        <v>788</v>
      </c>
      <c r="H304" s="25">
        <f t="shared" si="29"/>
        <v>1545.18</v>
      </c>
      <c r="I304" s="25">
        <f t="shared" si="30"/>
        <v>1030</v>
      </c>
      <c r="J304" s="26">
        <f t="shared" si="31"/>
        <v>1030</v>
      </c>
      <c r="K304" s="27">
        <v>788</v>
      </c>
      <c r="L304" s="65" t="s">
        <v>56</v>
      </c>
      <c r="M304" s="25">
        <v>2579</v>
      </c>
      <c r="N304" s="65" t="s">
        <v>63</v>
      </c>
      <c r="O304" s="25">
        <v>1030</v>
      </c>
      <c r="P304" s="65" t="s">
        <v>67</v>
      </c>
      <c r="Q304" s="26">
        <v>1030</v>
      </c>
      <c r="R304" s="27">
        <v>2169</v>
      </c>
      <c r="S304" s="25">
        <v>2892</v>
      </c>
      <c r="T304" s="25">
        <v>1540.8</v>
      </c>
      <c r="U304" s="26">
        <v>1369.6000000000001</v>
      </c>
      <c r="V304" s="27">
        <v>1437.05</v>
      </c>
      <c r="W304" s="25">
        <v>1545.18</v>
      </c>
      <c r="X304" s="25">
        <v>1437.05</v>
      </c>
      <c r="Y304" s="26">
        <v>1545.18</v>
      </c>
      <c r="Z304" s="27">
        <v>1362</v>
      </c>
      <c r="AA304" s="25">
        <v>1872</v>
      </c>
      <c r="AB304" s="25">
        <v>1362</v>
      </c>
      <c r="AC304" s="26">
        <v>1872</v>
      </c>
      <c r="AD304" s="72">
        <v>0.2</v>
      </c>
      <c r="AE304" s="73">
        <v>0.15</v>
      </c>
    </row>
    <row r="305" spans="1:31" s="16" customFormat="1" ht="27.6" customHeight="1" x14ac:dyDescent="0.25">
      <c r="A305" s="187"/>
      <c r="B305" s="24" t="s">
        <v>51</v>
      </c>
      <c r="C305" s="27" t="str">
        <f t="shared" si="24"/>
        <v>ЗЕСТ Экспресс</v>
      </c>
      <c r="D305" s="46" t="str">
        <f t="shared" si="25"/>
        <v>ФГУП ГЦСС</v>
      </c>
      <c r="E305" s="25" t="str">
        <f t="shared" si="26"/>
        <v>ЗЕСТ Экспресс</v>
      </c>
      <c r="F305" s="46" t="str">
        <f t="shared" si="27"/>
        <v>ЗЕСТ Экспресс</v>
      </c>
      <c r="G305" s="27">
        <f t="shared" si="28"/>
        <v>941</v>
      </c>
      <c r="H305" s="25">
        <f t="shared" si="29"/>
        <v>1898.33</v>
      </c>
      <c r="I305" s="25">
        <f t="shared" si="30"/>
        <v>1192</v>
      </c>
      <c r="J305" s="26">
        <f t="shared" si="31"/>
        <v>1192</v>
      </c>
      <c r="K305" s="27">
        <v>941</v>
      </c>
      <c r="L305" s="65" t="s">
        <v>56</v>
      </c>
      <c r="M305" s="25">
        <v>3335</v>
      </c>
      <c r="N305" s="65" t="s">
        <v>63</v>
      </c>
      <c r="O305" s="25">
        <v>1192</v>
      </c>
      <c r="P305" s="65" t="s">
        <v>67</v>
      </c>
      <c r="Q305" s="26">
        <v>1192</v>
      </c>
      <c r="R305" s="27">
        <v>2799</v>
      </c>
      <c r="S305" s="25">
        <v>3732</v>
      </c>
      <c r="T305" s="25">
        <v>1936.8</v>
      </c>
      <c r="U305" s="26">
        <v>1721.6000000000001</v>
      </c>
      <c r="V305" s="27">
        <v>1776.5</v>
      </c>
      <c r="W305" s="25">
        <v>1898.33</v>
      </c>
      <c r="X305" s="25">
        <v>1776.5</v>
      </c>
      <c r="Y305" s="26">
        <v>1898.33</v>
      </c>
      <c r="Z305" s="27">
        <v>1702</v>
      </c>
      <c r="AA305" s="25">
        <v>2372</v>
      </c>
      <c r="AB305" s="25">
        <v>1702</v>
      </c>
      <c r="AC305" s="26">
        <v>2372</v>
      </c>
      <c r="AD305" s="72">
        <v>0.2</v>
      </c>
      <c r="AE305" s="73">
        <v>0.1</v>
      </c>
    </row>
    <row r="306" spans="1:31" s="16" customFormat="1" ht="27.6" customHeight="1" x14ac:dyDescent="0.25">
      <c r="A306" s="187"/>
      <c r="B306" s="24" t="s">
        <v>52</v>
      </c>
      <c r="C306" s="27" t="str">
        <f t="shared" si="24"/>
        <v>ЗЕСТ Экспресс</v>
      </c>
      <c r="D306" s="46" t="str">
        <f t="shared" si="25"/>
        <v>ФГУП ГЦСС</v>
      </c>
      <c r="E306" s="25" t="str">
        <f t="shared" si="26"/>
        <v>ЗЕСТ Экспресс</v>
      </c>
      <c r="F306" s="46" t="str">
        <f t="shared" si="27"/>
        <v>ЗЕСТ Экспресс</v>
      </c>
      <c r="G306" s="27">
        <f t="shared" si="28"/>
        <v>1084</v>
      </c>
      <c r="H306" s="25">
        <f t="shared" si="29"/>
        <v>2195.6799999999998</v>
      </c>
      <c r="I306" s="25">
        <f t="shared" si="30"/>
        <v>1366</v>
      </c>
      <c r="J306" s="26">
        <f t="shared" si="31"/>
        <v>1366</v>
      </c>
      <c r="K306" s="27">
        <v>1084</v>
      </c>
      <c r="L306" s="65" t="s">
        <v>56</v>
      </c>
      <c r="M306" s="25">
        <v>4065</v>
      </c>
      <c r="N306" s="65" t="s">
        <v>63</v>
      </c>
      <c r="O306" s="25">
        <v>1366</v>
      </c>
      <c r="P306" s="65" t="s">
        <v>67</v>
      </c>
      <c r="Q306" s="26">
        <v>1366</v>
      </c>
      <c r="R306" s="27">
        <v>3429</v>
      </c>
      <c r="S306" s="25">
        <v>4572</v>
      </c>
      <c r="T306" s="25">
        <v>2332.8000000000002</v>
      </c>
      <c r="U306" s="26">
        <v>2073.6</v>
      </c>
      <c r="V306" s="27">
        <v>2042</v>
      </c>
      <c r="W306" s="25">
        <v>2195.6799999999998</v>
      </c>
      <c r="X306" s="25">
        <v>2042</v>
      </c>
      <c r="Y306" s="26">
        <v>2195.6799999999998</v>
      </c>
      <c r="Z306" s="27">
        <v>2042</v>
      </c>
      <c r="AA306" s="25">
        <v>2872</v>
      </c>
      <c r="AB306" s="25">
        <v>2042</v>
      </c>
      <c r="AC306" s="26">
        <v>2872</v>
      </c>
      <c r="AD306" s="72">
        <v>0.1</v>
      </c>
      <c r="AE306" s="73">
        <v>0.05</v>
      </c>
    </row>
    <row r="307" spans="1:31" s="16" customFormat="1" ht="27.6" customHeight="1" x14ac:dyDescent="0.25">
      <c r="A307" s="187"/>
      <c r="B307" s="24" t="s">
        <v>53</v>
      </c>
      <c r="C307" s="27" t="str">
        <f t="shared" si="24"/>
        <v>ЗЕСТ Экспресс</v>
      </c>
      <c r="D307" s="46" t="str">
        <f t="shared" si="25"/>
        <v>ФГУП ГЦСС</v>
      </c>
      <c r="E307" s="25" t="str">
        <f t="shared" si="26"/>
        <v>ЗЕСТ Экспресс</v>
      </c>
      <c r="F307" s="46" t="str">
        <f t="shared" si="27"/>
        <v>ЗЕСТ Экспресс</v>
      </c>
      <c r="G307" s="27">
        <f t="shared" si="28"/>
        <v>1218</v>
      </c>
      <c r="H307" s="25">
        <f t="shared" si="29"/>
        <v>2493</v>
      </c>
      <c r="I307" s="25">
        <f t="shared" si="30"/>
        <v>1551</v>
      </c>
      <c r="J307" s="26">
        <f t="shared" si="31"/>
        <v>1551</v>
      </c>
      <c r="K307" s="27">
        <v>1218</v>
      </c>
      <c r="L307" s="65" t="s">
        <v>56</v>
      </c>
      <c r="M307" s="25">
        <v>4792</v>
      </c>
      <c r="N307" s="65" t="s">
        <v>63</v>
      </c>
      <c r="O307" s="25">
        <v>1551</v>
      </c>
      <c r="P307" s="65" t="s">
        <v>67</v>
      </c>
      <c r="Q307" s="26">
        <v>1551</v>
      </c>
      <c r="R307" s="27">
        <v>4036.5</v>
      </c>
      <c r="S307" s="25">
        <v>5382</v>
      </c>
      <c r="T307" s="25">
        <v>2715.3</v>
      </c>
      <c r="U307" s="26">
        <v>2413.6</v>
      </c>
      <c r="V307" s="27">
        <v>2318.5</v>
      </c>
      <c r="W307" s="25">
        <v>2493</v>
      </c>
      <c r="X307" s="25">
        <v>2318.5</v>
      </c>
      <c r="Y307" s="26">
        <v>2493</v>
      </c>
      <c r="Z307" s="27">
        <v>2382</v>
      </c>
      <c r="AA307" s="25">
        <v>3372</v>
      </c>
      <c r="AB307" s="25">
        <v>2382</v>
      </c>
      <c r="AC307" s="26">
        <v>3372</v>
      </c>
      <c r="AD307" s="72">
        <v>0.05</v>
      </c>
      <c r="AE307" s="73">
        <v>0.05</v>
      </c>
    </row>
    <row r="308" spans="1:31" s="16" customFormat="1" ht="42" customHeight="1" thickBot="1" x14ac:dyDescent="0.3">
      <c r="A308" s="187"/>
      <c r="B308" s="28" t="s">
        <v>54</v>
      </c>
      <c r="C308" s="27" t="str">
        <f t="shared" si="24"/>
        <v>ЗЕСТ Экспресс</v>
      </c>
      <c r="D308" s="46" t="str">
        <f t="shared" si="25"/>
        <v>ФГУП ГЦСС</v>
      </c>
      <c r="E308" s="25" t="str">
        <f t="shared" si="26"/>
        <v>ЗЕСТ Экспресс</v>
      </c>
      <c r="F308" s="46" t="str">
        <f t="shared" si="27"/>
        <v>ЗЕСТ Экспресс</v>
      </c>
      <c r="G308" s="27">
        <f t="shared" si="28"/>
        <v>37</v>
      </c>
      <c r="H308" s="25">
        <f t="shared" si="29"/>
        <v>59.47</v>
      </c>
      <c r="I308" s="25">
        <f t="shared" si="30"/>
        <v>29</v>
      </c>
      <c r="J308" s="26">
        <f t="shared" si="31"/>
        <v>29</v>
      </c>
      <c r="K308" s="27">
        <v>37</v>
      </c>
      <c r="L308" s="65" t="s">
        <v>56</v>
      </c>
      <c r="M308" s="25">
        <v>159</v>
      </c>
      <c r="N308" s="65" t="s">
        <v>63</v>
      </c>
      <c r="O308" s="25">
        <v>29</v>
      </c>
      <c r="P308" s="65" t="s">
        <v>67</v>
      </c>
      <c r="Q308" s="26">
        <v>29</v>
      </c>
      <c r="R308" s="27">
        <v>117</v>
      </c>
      <c r="S308" s="25">
        <v>104</v>
      </c>
      <c r="T308" s="25">
        <v>117</v>
      </c>
      <c r="U308" s="26">
        <v>104</v>
      </c>
      <c r="V308" s="27">
        <v>55.31</v>
      </c>
      <c r="W308" s="25">
        <v>59.47</v>
      </c>
      <c r="X308" s="25">
        <v>55.31</v>
      </c>
      <c r="Y308" s="26">
        <v>59.47</v>
      </c>
      <c r="Z308" s="27">
        <v>68</v>
      </c>
      <c r="AA308" s="25">
        <v>100</v>
      </c>
      <c r="AB308" s="25">
        <v>68</v>
      </c>
      <c r="AC308" s="26">
        <v>100</v>
      </c>
      <c r="AD308" s="72">
        <v>0.05</v>
      </c>
      <c r="AE308" s="73">
        <v>0.05</v>
      </c>
    </row>
    <row r="309" spans="1:31" s="35" customFormat="1" ht="42" hidden="1" customHeight="1" x14ac:dyDescent="0.25">
      <c r="A309" s="29"/>
      <c r="B309" s="30"/>
      <c r="C309" s="27" t="e">
        <f t="shared" si="24"/>
        <v>#REF!</v>
      </c>
      <c r="D309" s="46" t="e">
        <f t="shared" si="25"/>
        <v>#REF!</v>
      </c>
      <c r="E309" s="25" t="e">
        <f t="shared" si="26"/>
        <v>#REF!</v>
      </c>
      <c r="F309" s="46" t="e">
        <f t="shared" si="27"/>
        <v>#REF!</v>
      </c>
      <c r="G309" s="27" t="e">
        <f t="shared" si="28"/>
        <v>#REF!</v>
      </c>
      <c r="H309" s="25" t="e">
        <f t="shared" si="29"/>
        <v>#REF!</v>
      </c>
      <c r="I309" s="25" t="e">
        <f t="shared" si="30"/>
        <v>#REF!</v>
      </c>
      <c r="J309" s="26" t="e">
        <f t="shared" si="31"/>
        <v>#REF!</v>
      </c>
      <c r="K309" s="31" t="e">
        <f>SUMPRODUCT(#REF!,K299:K308)</f>
        <v>#REF!</v>
      </c>
      <c r="L309" s="66"/>
      <c r="M309" s="32" t="e">
        <f>SUMPRODUCT(#REF!,M299:M308)</f>
        <v>#REF!</v>
      </c>
      <c r="N309" s="66"/>
      <c r="O309" s="33" t="e">
        <f>SUMPRODUCT(#REF!,O299:O308)</f>
        <v>#REF!</v>
      </c>
      <c r="P309" s="66"/>
      <c r="Q309" s="34" t="e">
        <f>SUMPRODUCT(#REF!,Q299:Q308)</f>
        <v>#REF!</v>
      </c>
      <c r="R309" s="31" t="e">
        <f>SUMPRODUCT(#REF!,R299:R308)</f>
        <v>#REF!</v>
      </c>
      <c r="S309" s="32" t="e">
        <f>SUMPRODUCT(#REF!,S299:S308)</f>
        <v>#REF!</v>
      </c>
      <c r="T309" s="33" t="e">
        <f>SUMPRODUCT(#REF!,T299:T308)</f>
        <v>#REF!</v>
      </c>
      <c r="U309" s="34" t="e">
        <f>SUMPRODUCT(#REF!,U299:U308)</f>
        <v>#REF!</v>
      </c>
      <c r="V309" s="31" t="e">
        <f>SUMPRODUCT(#REF!,V299:V308)</f>
        <v>#REF!</v>
      </c>
      <c r="W309" s="32" t="e">
        <f>SUMPRODUCT(#REF!,W299:W308)</f>
        <v>#REF!</v>
      </c>
      <c r="X309" s="33" t="e">
        <f>SUMPRODUCT(#REF!,X299:X308)</f>
        <v>#REF!</v>
      </c>
      <c r="Y309" s="34" t="e">
        <f>SUMPRODUCT(#REF!,Y299:Y308)</f>
        <v>#REF!</v>
      </c>
      <c r="Z309" s="31" t="e">
        <f>SUMPRODUCT(#REF!,Z299:Z308)</f>
        <v>#REF!</v>
      </c>
      <c r="AA309" s="32" t="e">
        <f>SUMPRODUCT(#REF!,AA299:AA308)</f>
        <v>#REF!</v>
      </c>
      <c r="AB309" s="33" t="e">
        <f>SUMPRODUCT(#REF!,AB299:AB308)</f>
        <v>#REF!</v>
      </c>
      <c r="AC309" s="34" t="e">
        <f>SUMPRODUCT(#REF!,AC299:AC308)</f>
        <v>#REF!</v>
      </c>
      <c r="AD309" s="74">
        <f>SUM(AD299:AD308)</f>
        <v>1</v>
      </c>
      <c r="AE309" s="75">
        <f>SUM(AE299:AE308)</f>
        <v>1.0000000000000002</v>
      </c>
    </row>
    <row r="310" spans="1:31" s="16" customFormat="1" ht="14.4" x14ac:dyDescent="0.25">
      <c r="A310" s="187" t="s">
        <v>21</v>
      </c>
      <c r="B310" s="24" t="s">
        <v>42</v>
      </c>
      <c r="C310" s="27" t="str">
        <f t="shared" si="24"/>
        <v>ЗЕСТ Экспресс</v>
      </c>
      <c r="D310" s="46" t="str">
        <f t="shared" si="25"/>
        <v>ЗЕСТ Экспресс</v>
      </c>
      <c r="E310" s="25" t="str">
        <f t="shared" si="26"/>
        <v>ФГУП ГЦСС</v>
      </c>
      <c r="F310" s="46" t="str">
        <f t="shared" si="27"/>
        <v>ФГУП ГЦСС</v>
      </c>
      <c r="G310" s="27">
        <f t="shared" si="28"/>
        <v>250</v>
      </c>
      <c r="H310" s="25">
        <f t="shared" si="29"/>
        <v>263</v>
      </c>
      <c r="I310" s="25">
        <f t="shared" si="30"/>
        <v>318.55</v>
      </c>
      <c r="J310" s="26">
        <f t="shared" si="31"/>
        <v>342.5</v>
      </c>
      <c r="K310" s="27">
        <v>250</v>
      </c>
      <c r="L310" s="65" t="s">
        <v>55</v>
      </c>
      <c r="M310" s="25">
        <v>263</v>
      </c>
      <c r="N310" s="65" t="s">
        <v>63</v>
      </c>
      <c r="O310" s="25">
        <v>567</v>
      </c>
      <c r="P310" s="65" t="s">
        <v>65</v>
      </c>
      <c r="Q310" s="26">
        <v>567</v>
      </c>
      <c r="R310" s="27">
        <v>350</v>
      </c>
      <c r="S310" s="25">
        <v>350</v>
      </c>
      <c r="T310" s="25">
        <v>350</v>
      </c>
      <c r="U310" s="26">
        <v>350</v>
      </c>
      <c r="V310" s="27">
        <v>318.55</v>
      </c>
      <c r="W310" s="25">
        <v>342.5</v>
      </c>
      <c r="X310" s="25">
        <v>318.55</v>
      </c>
      <c r="Y310" s="26">
        <v>342.5</v>
      </c>
      <c r="Z310" s="27">
        <v>340</v>
      </c>
      <c r="AA310" s="25">
        <v>391</v>
      </c>
      <c r="AB310" s="25">
        <v>340</v>
      </c>
      <c r="AC310" s="26">
        <v>391</v>
      </c>
      <c r="AD310" s="70">
        <v>0.05</v>
      </c>
      <c r="AE310" s="71">
        <v>0.05</v>
      </c>
    </row>
    <row r="311" spans="1:31" s="16" customFormat="1" ht="27.6" customHeight="1" x14ac:dyDescent="0.25">
      <c r="A311" s="187"/>
      <c r="B311" s="24" t="s">
        <v>46</v>
      </c>
      <c r="C311" s="27" t="str">
        <f t="shared" si="24"/>
        <v>ЗЕСТ Экспресс</v>
      </c>
      <c r="D311" s="46" t="str">
        <f t="shared" si="25"/>
        <v>ЗЕСТ Экспресс</v>
      </c>
      <c r="E311" s="25" t="str">
        <f t="shared" si="26"/>
        <v>ФДМ</v>
      </c>
      <c r="F311" s="46" t="str">
        <f t="shared" si="27"/>
        <v>ФГУП ГЦСС</v>
      </c>
      <c r="G311" s="27">
        <f t="shared" si="28"/>
        <v>271</v>
      </c>
      <c r="H311" s="25">
        <f t="shared" si="29"/>
        <v>285</v>
      </c>
      <c r="I311" s="25">
        <f t="shared" si="30"/>
        <v>340</v>
      </c>
      <c r="J311" s="26">
        <f t="shared" si="31"/>
        <v>376.48</v>
      </c>
      <c r="K311" s="27">
        <v>271</v>
      </c>
      <c r="L311" s="65" t="s">
        <v>55</v>
      </c>
      <c r="M311" s="25">
        <v>285</v>
      </c>
      <c r="N311" s="65" t="s">
        <v>63</v>
      </c>
      <c r="O311" s="25">
        <v>594</v>
      </c>
      <c r="P311" s="65" t="s">
        <v>65</v>
      </c>
      <c r="Q311" s="26">
        <v>594</v>
      </c>
      <c r="R311" s="27">
        <v>400</v>
      </c>
      <c r="S311" s="25">
        <v>400</v>
      </c>
      <c r="T311" s="25">
        <v>400</v>
      </c>
      <c r="U311" s="26">
        <v>400</v>
      </c>
      <c r="V311" s="27">
        <v>350.15</v>
      </c>
      <c r="W311" s="25">
        <v>376.48</v>
      </c>
      <c r="X311" s="25">
        <v>350.15</v>
      </c>
      <c r="Y311" s="26">
        <v>376.48</v>
      </c>
      <c r="Z311" s="27">
        <v>340</v>
      </c>
      <c r="AA311" s="25">
        <v>391</v>
      </c>
      <c r="AB311" s="25">
        <v>340</v>
      </c>
      <c r="AC311" s="26">
        <v>391</v>
      </c>
      <c r="AD311" s="72">
        <v>0.05</v>
      </c>
      <c r="AE311" s="73">
        <v>0.05</v>
      </c>
    </row>
    <row r="312" spans="1:31" s="16" customFormat="1" ht="27.6" customHeight="1" x14ac:dyDescent="0.25">
      <c r="A312" s="187"/>
      <c r="B312" s="24" t="s">
        <v>47</v>
      </c>
      <c r="C312" s="27" t="str">
        <f t="shared" si="24"/>
        <v>ЗЕСТ Экспресс</v>
      </c>
      <c r="D312" s="46" t="str">
        <f t="shared" si="25"/>
        <v>ЗЕСТ Экспресс</v>
      </c>
      <c r="E312" s="25" t="str">
        <f t="shared" si="26"/>
        <v>ФДМ</v>
      </c>
      <c r="F312" s="46" t="str">
        <f t="shared" si="27"/>
        <v>ФДМ</v>
      </c>
      <c r="G312" s="27">
        <f t="shared" si="28"/>
        <v>342</v>
      </c>
      <c r="H312" s="25">
        <f t="shared" si="29"/>
        <v>359</v>
      </c>
      <c r="I312" s="25">
        <f t="shared" si="30"/>
        <v>394</v>
      </c>
      <c r="J312" s="26">
        <f t="shared" si="31"/>
        <v>453</v>
      </c>
      <c r="K312" s="27">
        <v>342</v>
      </c>
      <c r="L312" s="65" t="s">
        <v>55</v>
      </c>
      <c r="M312" s="25">
        <v>359</v>
      </c>
      <c r="N312" s="65" t="s">
        <v>63</v>
      </c>
      <c r="O312" s="25">
        <v>629</v>
      </c>
      <c r="P312" s="65" t="s">
        <v>65</v>
      </c>
      <c r="Q312" s="26">
        <v>629</v>
      </c>
      <c r="R312" s="27">
        <v>538.20000000000005</v>
      </c>
      <c r="S312" s="25">
        <v>478.40000000000003</v>
      </c>
      <c r="T312" s="25">
        <v>538.20000000000005</v>
      </c>
      <c r="U312" s="26">
        <v>478.40000000000003</v>
      </c>
      <c r="V312" s="27">
        <v>461.25</v>
      </c>
      <c r="W312" s="25">
        <v>495.95</v>
      </c>
      <c r="X312" s="25">
        <v>461.25</v>
      </c>
      <c r="Y312" s="26">
        <v>495.95</v>
      </c>
      <c r="Z312" s="27">
        <v>394</v>
      </c>
      <c r="AA312" s="25">
        <v>453</v>
      </c>
      <c r="AB312" s="25">
        <v>394</v>
      </c>
      <c r="AC312" s="26">
        <v>453</v>
      </c>
      <c r="AD312" s="72">
        <v>0.05</v>
      </c>
      <c r="AE312" s="73">
        <v>0.1</v>
      </c>
    </row>
    <row r="313" spans="1:31" s="16" customFormat="1" ht="27.6" customHeight="1" x14ac:dyDescent="0.25">
      <c r="A313" s="187"/>
      <c r="B313" s="24" t="s">
        <v>48</v>
      </c>
      <c r="C313" s="27" t="str">
        <f t="shared" si="24"/>
        <v>ЗЕСТ Экспресс</v>
      </c>
      <c r="D313" s="46" t="str">
        <f t="shared" si="25"/>
        <v>ЗЕСТ Экспресс</v>
      </c>
      <c r="E313" s="25" t="str">
        <f t="shared" si="26"/>
        <v>ФДМ</v>
      </c>
      <c r="F313" s="46" t="str">
        <f t="shared" si="27"/>
        <v>ФДМ</v>
      </c>
      <c r="G313" s="27">
        <f t="shared" si="28"/>
        <v>399</v>
      </c>
      <c r="H313" s="25">
        <f t="shared" si="29"/>
        <v>419</v>
      </c>
      <c r="I313" s="25">
        <f t="shared" si="30"/>
        <v>448</v>
      </c>
      <c r="J313" s="26">
        <f t="shared" si="31"/>
        <v>515</v>
      </c>
      <c r="K313" s="27">
        <v>399</v>
      </c>
      <c r="L313" s="65" t="s">
        <v>55</v>
      </c>
      <c r="M313" s="25">
        <v>419</v>
      </c>
      <c r="N313" s="65" t="s">
        <v>63</v>
      </c>
      <c r="O313" s="25">
        <v>658</v>
      </c>
      <c r="P313" s="65" t="s">
        <v>65</v>
      </c>
      <c r="Q313" s="26">
        <v>658</v>
      </c>
      <c r="R313" s="27">
        <v>642.6</v>
      </c>
      <c r="S313" s="25">
        <v>571.20000000000005</v>
      </c>
      <c r="T313" s="25">
        <v>642.6</v>
      </c>
      <c r="U313" s="26">
        <v>571.20000000000005</v>
      </c>
      <c r="V313" s="27">
        <v>544.20000000000005</v>
      </c>
      <c r="W313" s="25">
        <v>585.16</v>
      </c>
      <c r="X313" s="25">
        <v>544.20000000000005</v>
      </c>
      <c r="Y313" s="26">
        <v>585.16</v>
      </c>
      <c r="Z313" s="27">
        <v>448</v>
      </c>
      <c r="AA313" s="25">
        <v>515</v>
      </c>
      <c r="AB313" s="25">
        <v>448</v>
      </c>
      <c r="AC313" s="26">
        <v>515</v>
      </c>
      <c r="AD313" s="72">
        <v>0.05</v>
      </c>
      <c r="AE313" s="73">
        <v>0.2</v>
      </c>
    </row>
    <row r="314" spans="1:31" s="16" customFormat="1" ht="27.6" customHeight="1" x14ac:dyDescent="0.25">
      <c r="A314" s="187"/>
      <c r="B314" s="24" t="s">
        <v>49</v>
      </c>
      <c r="C314" s="27" t="str">
        <f t="shared" si="24"/>
        <v>ЗЕСТ Экспресс</v>
      </c>
      <c r="D314" s="46" t="str">
        <f t="shared" si="25"/>
        <v>ЗЕСТ Экспресс</v>
      </c>
      <c r="E314" s="25" t="str">
        <f t="shared" si="26"/>
        <v>ФДМ</v>
      </c>
      <c r="F314" s="46" t="str">
        <f t="shared" si="27"/>
        <v>ФДМ</v>
      </c>
      <c r="G314" s="27">
        <f t="shared" si="28"/>
        <v>542</v>
      </c>
      <c r="H314" s="25">
        <f t="shared" si="29"/>
        <v>583</v>
      </c>
      <c r="I314" s="25">
        <f t="shared" si="30"/>
        <v>583</v>
      </c>
      <c r="J314" s="26">
        <f t="shared" si="31"/>
        <v>670</v>
      </c>
      <c r="K314" s="27">
        <v>542</v>
      </c>
      <c r="L314" s="65" t="s">
        <v>55</v>
      </c>
      <c r="M314" s="25">
        <v>583</v>
      </c>
      <c r="N314" s="65" t="s">
        <v>63</v>
      </c>
      <c r="O314" s="25">
        <v>765</v>
      </c>
      <c r="P314" s="65" t="s">
        <v>65</v>
      </c>
      <c r="Q314" s="26">
        <v>765</v>
      </c>
      <c r="R314" s="27">
        <v>825.30000000000007</v>
      </c>
      <c r="S314" s="25">
        <v>733.6</v>
      </c>
      <c r="T314" s="25">
        <v>825.30000000000007</v>
      </c>
      <c r="U314" s="26">
        <v>733.6</v>
      </c>
      <c r="V314" s="27">
        <v>714.6</v>
      </c>
      <c r="W314" s="25">
        <v>768.36</v>
      </c>
      <c r="X314" s="25">
        <v>714.6</v>
      </c>
      <c r="Y314" s="26">
        <v>768.36</v>
      </c>
      <c r="Z314" s="27">
        <v>583</v>
      </c>
      <c r="AA314" s="25">
        <v>670</v>
      </c>
      <c r="AB314" s="25">
        <v>583</v>
      </c>
      <c r="AC314" s="26">
        <v>670</v>
      </c>
      <c r="AD314" s="72">
        <v>0.1</v>
      </c>
      <c r="AE314" s="73">
        <v>0.2</v>
      </c>
    </row>
    <row r="315" spans="1:31" s="16" customFormat="1" ht="27.6" customHeight="1" x14ac:dyDescent="0.25">
      <c r="A315" s="187"/>
      <c r="B315" s="24" t="s">
        <v>50</v>
      </c>
      <c r="C315" s="27" t="str">
        <f t="shared" si="24"/>
        <v>ЗЕСТ Экспресс</v>
      </c>
      <c r="D315" s="46" t="str">
        <f t="shared" si="25"/>
        <v>ЗЕСТ Экспресс</v>
      </c>
      <c r="E315" s="25" t="str">
        <f t="shared" si="26"/>
        <v>ФДМ</v>
      </c>
      <c r="F315" s="46" t="str">
        <f t="shared" si="27"/>
        <v>ФДМ</v>
      </c>
      <c r="G315" s="27">
        <f t="shared" si="28"/>
        <v>665</v>
      </c>
      <c r="H315" s="25">
        <f t="shared" si="29"/>
        <v>733</v>
      </c>
      <c r="I315" s="25">
        <f t="shared" si="30"/>
        <v>718</v>
      </c>
      <c r="J315" s="26">
        <f t="shared" si="31"/>
        <v>825</v>
      </c>
      <c r="K315" s="27">
        <v>665</v>
      </c>
      <c r="L315" s="65" t="s">
        <v>55</v>
      </c>
      <c r="M315" s="25">
        <v>733</v>
      </c>
      <c r="N315" s="65" t="s">
        <v>63</v>
      </c>
      <c r="O315" s="25">
        <v>881</v>
      </c>
      <c r="P315" s="65" t="s">
        <v>65</v>
      </c>
      <c r="Q315" s="26">
        <v>881</v>
      </c>
      <c r="R315" s="27">
        <v>1086.3</v>
      </c>
      <c r="S315" s="25">
        <v>965.6</v>
      </c>
      <c r="T315" s="25">
        <v>1086.3</v>
      </c>
      <c r="U315" s="26">
        <v>965.6</v>
      </c>
      <c r="V315" s="27">
        <v>884.96</v>
      </c>
      <c r="W315" s="25">
        <v>951.56</v>
      </c>
      <c r="X315" s="25">
        <v>884.96</v>
      </c>
      <c r="Y315" s="26">
        <v>951.56</v>
      </c>
      <c r="Z315" s="27">
        <v>718</v>
      </c>
      <c r="AA315" s="25">
        <v>825</v>
      </c>
      <c r="AB315" s="25">
        <v>718</v>
      </c>
      <c r="AC315" s="26">
        <v>825</v>
      </c>
      <c r="AD315" s="72">
        <v>0.2</v>
      </c>
      <c r="AE315" s="73">
        <v>0.15</v>
      </c>
    </row>
    <row r="316" spans="1:31" s="16" customFormat="1" ht="26.4" customHeight="1" x14ac:dyDescent="0.25">
      <c r="A316" s="187"/>
      <c r="B316" s="24" t="s">
        <v>51</v>
      </c>
      <c r="C316" s="27" t="str">
        <f t="shared" si="24"/>
        <v>ЗЕСТ Экспресс</v>
      </c>
      <c r="D316" s="46" t="str">
        <f t="shared" si="25"/>
        <v>ЗЕСТ Экспресс</v>
      </c>
      <c r="E316" s="25" t="str">
        <f t="shared" si="26"/>
        <v>ФДМ</v>
      </c>
      <c r="F316" s="46" t="str">
        <f t="shared" si="27"/>
        <v>ФДМ</v>
      </c>
      <c r="G316" s="27">
        <f t="shared" si="28"/>
        <v>773</v>
      </c>
      <c r="H316" s="25">
        <f t="shared" si="29"/>
        <v>880</v>
      </c>
      <c r="I316" s="25">
        <f t="shared" si="30"/>
        <v>853</v>
      </c>
      <c r="J316" s="26">
        <f t="shared" si="31"/>
        <v>980</v>
      </c>
      <c r="K316" s="27">
        <v>773</v>
      </c>
      <c r="L316" s="65" t="s">
        <v>55</v>
      </c>
      <c r="M316" s="25">
        <v>880</v>
      </c>
      <c r="N316" s="65" t="s">
        <v>63</v>
      </c>
      <c r="O316" s="25">
        <v>1004</v>
      </c>
      <c r="P316" s="65" t="s">
        <v>65</v>
      </c>
      <c r="Q316" s="26">
        <v>1004</v>
      </c>
      <c r="R316" s="27">
        <v>1347.3</v>
      </c>
      <c r="S316" s="25">
        <v>1197.6000000000001</v>
      </c>
      <c r="T316" s="25">
        <v>1347.3</v>
      </c>
      <c r="U316" s="26">
        <v>1197.6000000000001</v>
      </c>
      <c r="V316" s="27">
        <v>1055.3499999999999</v>
      </c>
      <c r="W316" s="25">
        <v>1134.75</v>
      </c>
      <c r="X316" s="25">
        <v>1055.3499999999999</v>
      </c>
      <c r="Y316" s="26">
        <v>1134.75</v>
      </c>
      <c r="Z316" s="27">
        <v>853</v>
      </c>
      <c r="AA316" s="25">
        <v>980</v>
      </c>
      <c r="AB316" s="25">
        <v>853</v>
      </c>
      <c r="AC316" s="26">
        <v>980</v>
      </c>
      <c r="AD316" s="72">
        <v>0.2</v>
      </c>
      <c r="AE316" s="73">
        <v>0.1</v>
      </c>
    </row>
    <row r="317" spans="1:31" s="16" customFormat="1" ht="27.6" customHeight="1" x14ac:dyDescent="0.25">
      <c r="A317" s="187"/>
      <c r="B317" s="24" t="s">
        <v>52</v>
      </c>
      <c r="C317" s="27" t="str">
        <f t="shared" si="24"/>
        <v>ЗЕСТ Экспресс</v>
      </c>
      <c r="D317" s="46" t="str">
        <f t="shared" si="25"/>
        <v>ЗЕСТ Экспресс</v>
      </c>
      <c r="E317" s="25" t="str">
        <f t="shared" si="26"/>
        <v>ФДМ</v>
      </c>
      <c r="F317" s="46" t="str">
        <f t="shared" si="27"/>
        <v>ЗЕСТ Экспресс</v>
      </c>
      <c r="G317" s="27">
        <f t="shared" si="28"/>
        <v>837</v>
      </c>
      <c r="H317" s="25">
        <f t="shared" si="29"/>
        <v>1007</v>
      </c>
      <c r="I317" s="25">
        <f t="shared" si="30"/>
        <v>988</v>
      </c>
      <c r="J317" s="26">
        <f t="shared" si="31"/>
        <v>1112</v>
      </c>
      <c r="K317" s="27">
        <v>837</v>
      </c>
      <c r="L317" s="65" t="s">
        <v>55</v>
      </c>
      <c r="M317" s="25">
        <v>1007</v>
      </c>
      <c r="N317" s="65" t="s">
        <v>63</v>
      </c>
      <c r="O317" s="25">
        <v>1112</v>
      </c>
      <c r="P317" s="65" t="s">
        <v>65</v>
      </c>
      <c r="Q317" s="26">
        <v>1112</v>
      </c>
      <c r="R317" s="27">
        <v>850.5</v>
      </c>
      <c r="S317" s="25">
        <v>1429.6000000000001</v>
      </c>
      <c r="T317" s="25">
        <v>1608.3</v>
      </c>
      <c r="U317" s="26">
        <v>1429.6000000000001</v>
      </c>
      <c r="V317" s="27">
        <v>1166.45</v>
      </c>
      <c r="W317" s="25">
        <v>1254.25</v>
      </c>
      <c r="X317" s="25">
        <v>1166.45</v>
      </c>
      <c r="Y317" s="26">
        <v>1254.25</v>
      </c>
      <c r="Z317" s="27">
        <v>988</v>
      </c>
      <c r="AA317" s="25">
        <v>1135</v>
      </c>
      <c r="AB317" s="25">
        <v>988</v>
      </c>
      <c r="AC317" s="26">
        <v>1135</v>
      </c>
      <c r="AD317" s="72">
        <v>0.15</v>
      </c>
      <c r="AE317" s="73">
        <v>0.05</v>
      </c>
    </row>
    <row r="318" spans="1:31" s="16" customFormat="1" ht="27.6" customHeight="1" x14ac:dyDescent="0.25">
      <c r="A318" s="187"/>
      <c r="B318" s="24" t="s">
        <v>53</v>
      </c>
      <c r="C318" s="27" t="str">
        <f t="shared" si="24"/>
        <v>КурьерСервисЭкспресс</v>
      </c>
      <c r="D318" s="46" t="str">
        <f t="shared" si="25"/>
        <v>ЗЕСТ Экспресс</v>
      </c>
      <c r="E318" s="25" t="str">
        <f t="shared" si="26"/>
        <v>ФДМ</v>
      </c>
      <c r="F318" s="46" t="str">
        <f t="shared" si="27"/>
        <v>ЗЕСТ Экспресс</v>
      </c>
      <c r="G318" s="27">
        <f t="shared" si="28"/>
        <v>850.5</v>
      </c>
      <c r="H318" s="25">
        <f t="shared" si="29"/>
        <v>1132</v>
      </c>
      <c r="I318" s="25">
        <f t="shared" si="30"/>
        <v>1123</v>
      </c>
      <c r="J318" s="26">
        <f t="shared" si="31"/>
        <v>1225</v>
      </c>
      <c r="K318" s="27">
        <v>893</v>
      </c>
      <c r="L318" s="65" t="s">
        <v>55</v>
      </c>
      <c r="M318" s="25">
        <v>1132</v>
      </c>
      <c r="N318" s="65" t="s">
        <v>63</v>
      </c>
      <c r="O318" s="25">
        <v>1225</v>
      </c>
      <c r="P318" s="65" t="s">
        <v>65</v>
      </c>
      <c r="Q318" s="26">
        <v>1225</v>
      </c>
      <c r="R318" s="27">
        <v>850.5</v>
      </c>
      <c r="S318" s="25">
        <v>1649.6000000000001</v>
      </c>
      <c r="T318" s="25">
        <v>1855.8</v>
      </c>
      <c r="U318" s="26">
        <v>1649.6000000000001</v>
      </c>
      <c r="V318" s="27">
        <v>1277.5999999999999</v>
      </c>
      <c r="W318" s="25">
        <v>1373.75</v>
      </c>
      <c r="X318" s="25">
        <v>1277.5999999999999</v>
      </c>
      <c r="Y318" s="26">
        <v>1373.75</v>
      </c>
      <c r="Z318" s="27">
        <v>1123</v>
      </c>
      <c r="AA318" s="25">
        <v>1290</v>
      </c>
      <c r="AB318" s="25">
        <v>1123</v>
      </c>
      <c r="AC318" s="26">
        <v>1290</v>
      </c>
      <c r="AD318" s="72">
        <v>0.1</v>
      </c>
      <c r="AE318" s="73">
        <v>0.05</v>
      </c>
    </row>
    <row r="319" spans="1:31" s="16" customFormat="1" ht="42" customHeight="1" thickBot="1" x14ac:dyDescent="0.3">
      <c r="A319" s="217"/>
      <c r="B319" s="39" t="s">
        <v>54</v>
      </c>
      <c r="C319" s="27" t="str">
        <f t="shared" si="24"/>
        <v>ЗЕСТ Экспресс</v>
      </c>
      <c r="D319" s="46" t="str">
        <f t="shared" si="25"/>
        <v>ЗЕСТ Экспресс</v>
      </c>
      <c r="E319" s="25" t="str">
        <f t="shared" si="26"/>
        <v>ЗЕСТ Экспресс</v>
      </c>
      <c r="F319" s="46" t="str">
        <f t="shared" si="27"/>
        <v>ЗЕСТ Экспресс</v>
      </c>
      <c r="G319" s="27">
        <f t="shared" si="28"/>
        <v>17</v>
      </c>
      <c r="H319" s="25">
        <f t="shared" si="29"/>
        <v>18</v>
      </c>
      <c r="I319" s="25">
        <f t="shared" si="30"/>
        <v>16</v>
      </c>
      <c r="J319" s="26">
        <f t="shared" si="31"/>
        <v>16</v>
      </c>
      <c r="K319" s="27">
        <v>17</v>
      </c>
      <c r="L319" s="65" t="s">
        <v>55</v>
      </c>
      <c r="M319" s="25">
        <v>18</v>
      </c>
      <c r="N319" s="65" t="s">
        <v>63</v>
      </c>
      <c r="O319" s="25">
        <v>16</v>
      </c>
      <c r="P319" s="65" t="s">
        <v>65</v>
      </c>
      <c r="Q319" s="26">
        <v>16</v>
      </c>
      <c r="R319" s="27">
        <v>46.800000000000004</v>
      </c>
      <c r="S319" s="25">
        <v>41.6</v>
      </c>
      <c r="T319" s="25">
        <v>46.800000000000004</v>
      </c>
      <c r="U319" s="26">
        <v>41.6</v>
      </c>
      <c r="V319" s="27">
        <v>22.23</v>
      </c>
      <c r="W319" s="25">
        <v>23.9</v>
      </c>
      <c r="X319" s="25">
        <v>22.23</v>
      </c>
      <c r="Y319" s="26">
        <v>23.9</v>
      </c>
      <c r="Z319" s="27">
        <v>27</v>
      </c>
      <c r="AA319" s="25">
        <v>31</v>
      </c>
      <c r="AB319" s="25">
        <v>27</v>
      </c>
      <c r="AC319" s="26">
        <v>31</v>
      </c>
      <c r="AD319" s="72">
        <v>0.05</v>
      </c>
      <c r="AE319" s="73">
        <v>0.05</v>
      </c>
    </row>
  </sheetData>
  <mergeCells count="61">
    <mergeCell ref="X65:Y65"/>
    <mergeCell ref="R65:S65"/>
    <mergeCell ref="K64:Q64"/>
    <mergeCell ref="C64:F64"/>
    <mergeCell ref="C65:D65"/>
    <mergeCell ref="E65:F65"/>
    <mergeCell ref="V65:W65"/>
    <mergeCell ref="T65:U65"/>
    <mergeCell ref="B3:C3"/>
    <mergeCell ref="D3:E3"/>
    <mergeCell ref="B33:C33"/>
    <mergeCell ref="D33:E33"/>
    <mergeCell ref="A64:B65"/>
    <mergeCell ref="A145:A154"/>
    <mergeCell ref="A156:A165"/>
    <mergeCell ref="A167:A176"/>
    <mergeCell ref="A178:A187"/>
    <mergeCell ref="AB66:AC66"/>
    <mergeCell ref="A68:A77"/>
    <mergeCell ref="A79:A88"/>
    <mergeCell ref="A90:A99"/>
    <mergeCell ref="A101:A110"/>
    <mergeCell ref="A112:A121"/>
    <mergeCell ref="A66:A67"/>
    <mergeCell ref="B66:B67"/>
    <mergeCell ref="K66:N66"/>
    <mergeCell ref="O66:Q66"/>
    <mergeCell ref="R66:S66"/>
    <mergeCell ref="T66:U66"/>
    <mergeCell ref="V66:W66"/>
    <mergeCell ref="X66:Y66"/>
    <mergeCell ref="Z66:AA66"/>
    <mergeCell ref="Z65:AA65"/>
    <mergeCell ref="A310:A319"/>
    <mergeCell ref="A189:A198"/>
    <mergeCell ref="A200:A209"/>
    <mergeCell ref="A211:A220"/>
    <mergeCell ref="A222:A231"/>
    <mergeCell ref="A233:A242"/>
    <mergeCell ref="A244:A253"/>
    <mergeCell ref="A255:A264"/>
    <mergeCell ref="A266:A275"/>
    <mergeCell ref="A277:A286"/>
    <mergeCell ref="A288:A297"/>
    <mergeCell ref="A299:A308"/>
    <mergeCell ref="A123:A132"/>
    <mergeCell ref="A134:A143"/>
    <mergeCell ref="C66:D66"/>
    <mergeCell ref="E66:F66"/>
    <mergeCell ref="AD64:AE65"/>
    <mergeCell ref="G64:J64"/>
    <mergeCell ref="G65:H65"/>
    <mergeCell ref="I65:J65"/>
    <mergeCell ref="G66:H66"/>
    <mergeCell ref="I66:J66"/>
    <mergeCell ref="AB65:AC65"/>
    <mergeCell ref="R64:U64"/>
    <mergeCell ref="V64:Y64"/>
    <mergeCell ref="Z64:AC64"/>
    <mergeCell ref="K65:N65"/>
    <mergeCell ref="O65:Q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0"/>
  <sheetViews>
    <sheetView topLeftCell="A132" zoomScale="60" zoomScaleNormal="60" workbookViewId="0">
      <selection activeCell="B137" sqref="A137:XFD146"/>
    </sheetView>
  </sheetViews>
  <sheetFormatPr defaultColWidth="8.88671875" defaultRowHeight="13.2" x14ac:dyDescent="0.25"/>
  <cols>
    <col min="1" max="1" width="22.109375" style="8" customWidth="1"/>
    <col min="2" max="2" width="28.88671875" style="8" customWidth="1"/>
    <col min="3" max="3" width="28.109375" style="8" customWidth="1"/>
    <col min="4" max="4" width="32.88671875" style="8" customWidth="1"/>
    <col min="5" max="6" width="22" style="8" customWidth="1"/>
    <col min="7" max="8" width="13.88671875" style="8" hidden="1" customWidth="1"/>
    <col min="9" max="9" width="15.6640625" style="8" hidden="1" customWidth="1"/>
    <col min="10" max="10" width="14.44140625" style="8" hidden="1" customWidth="1"/>
    <col min="11" max="11" width="15" style="8" hidden="1" customWidth="1"/>
    <col min="12" max="12" width="12.33203125" style="8" hidden="1" customWidth="1"/>
    <col min="13" max="13" width="13.88671875" style="8" hidden="1" customWidth="1"/>
    <col min="14" max="14" width="15.6640625" style="8" hidden="1" customWidth="1"/>
    <col min="15" max="15" width="15.6640625" style="16" customWidth="1"/>
    <col min="16" max="16" width="22.88671875" style="16" customWidth="1"/>
    <col min="17" max="17" width="21.33203125" style="16" customWidth="1"/>
    <col min="18" max="18" width="15.6640625" style="8" customWidth="1"/>
    <col min="19" max="20" width="29.6640625" style="8" customWidth="1"/>
    <col min="21" max="26" width="14.109375" style="8" customWidth="1"/>
    <col min="27" max="27" width="25.88671875" style="8" customWidth="1"/>
    <col min="28" max="28" width="28.109375" style="8" customWidth="1"/>
    <col min="29" max="32" width="14.109375" style="8" customWidth="1"/>
    <col min="33" max="34" width="8.88671875" style="8"/>
    <col min="35" max="35" width="15.5546875" style="8" customWidth="1"/>
    <col min="36" max="36" width="16" style="8" customWidth="1"/>
    <col min="37" max="38" width="8.88671875" style="8"/>
    <col min="39" max="40" width="12.109375" style="8" customWidth="1"/>
    <col min="41" max="44" width="14.109375" style="8" customWidth="1"/>
    <col min="45" max="16384" width="8.88671875" style="8"/>
  </cols>
  <sheetData>
    <row r="1" spans="1:20" ht="13.8" x14ac:dyDescent="0.25">
      <c r="A1" s="7" t="s">
        <v>30</v>
      </c>
      <c r="O1" s="147"/>
      <c r="P1" s="147"/>
      <c r="Q1" s="147"/>
      <c r="R1" s="42"/>
      <c r="S1" s="42"/>
      <c r="T1" s="42"/>
    </row>
    <row r="2" spans="1:20" x14ac:dyDescent="0.25">
      <c r="O2" s="15"/>
      <c r="P2" s="147"/>
      <c r="Q2" s="147"/>
      <c r="R2" s="42"/>
      <c r="S2" s="42"/>
      <c r="T2" s="42"/>
    </row>
    <row r="3" spans="1:20" x14ac:dyDescent="0.25">
      <c r="B3" s="227" t="s">
        <v>32</v>
      </c>
      <c r="C3" s="228"/>
      <c r="D3" s="229" t="s">
        <v>33</v>
      </c>
      <c r="E3" s="230"/>
      <c r="G3" s="16"/>
      <c r="H3" s="16"/>
      <c r="I3" s="16"/>
      <c r="O3" s="42"/>
      <c r="P3" s="292"/>
      <c r="Q3" s="292"/>
      <c r="R3" s="292"/>
      <c r="S3" s="292"/>
      <c r="T3" s="42"/>
    </row>
    <row r="4" spans="1:20" s="6" customFormat="1" ht="43.2" x14ac:dyDescent="0.25">
      <c r="A4" s="131"/>
      <c r="B4" s="132" t="s">
        <v>0</v>
      </c>
      <c r="C4" s="133" t="s">
        <v>27</v>
      </c>
      <c r="D4" s="134" t="s">
        <v>28</v>
      </c>
      <c r="E4" s="135" t="s">
        <v>29</v>
      </c>
      <c r="G4" s="17"/>
      <c r="H4" s="17"/>
      <c r="I4" s="17"/>
      <c r="O4" s="148"/>
      <c r="P4" s="149"/>
      <c r="Q4" s="150"/>
      <c r="R4" s="150"/>
      <c r="S4" s="150"/>
      <c r="T4" s="151"/>
    </row>
    <row r="5" spans="1:20" ht="22.5" customHeight="1" x14ac:dyDescent="0.3">
      <c r="A5" s="1" t="s">
        <v>1</v>
      </c>
      <c r="B5" s="129" t="str">
        <f>C38</f>
        <v>ФДМ</v>
      </c>
      <c r="C5" s="12" t="s">
        <v>79</v>
      </c>
      <c r="D5" s="130" t="str">
        <f>D38</f>
        <v>ФДМ</v>
      </c>
      <c r="E5" s="2" t="s">
        <v>79</v>
      </c>
      <c r="G5" s="16"/>
      <c r="H5" s="16"/>
      <c r="I5" s="16"/>
      <c r="O5" s="152"/>
      <c r="P5" s="153"/>
      <c r="Q5" s="153"/>
      <c r="R5" s="153"/>
      <c r="S5" s="153"/>
      <c r="T5" s="42"/>
    </row>
    <row r="6" spans="1:20" ht="13.8" x14ac:dyDescent="0.3">
      <c r="A6" s="1" t="s">
        <v>3</v>
      </c>
      <c r="B6" s="129" t="str">
        <f>C49</f>
        <v>ФДМ</v>
      </c>
      <c r="C6" s="12" t="s">
        <v>79</v>
      </c>
      <c r="D6" s="130" t="str">
        <f>D49</f>
        <v>КурьерСервисЭкспресс</v>
      </c>
      <c r="E6" s="2" t="s">
        <v>79</v>
      </c>
      <c r="G6" s="16"/>
      <c r="H6" s="16"/>
      <c r="I6" s="16"/>
      <c r="O6" s="152"/>
      <c r="P6" s="153"/>
      <c r="Q6" s="153"/>
      <c r="R6" s="153"/>
      <c r="S6" s="153"/>
      <c r="T6" s="42"/>
    </row>
    <row r="7" spans="1:20" ht="13.8" x14ac:dyDescent="0.3">
      <c r="A7" s="1" t="s">
        <v>4</v>
      </c>
      <c r="B7" s="129" t="str">
        <f>C60</f>
        <v>ЗЕСТ Экспресс</v>
      </c>
      <c r="C7" s="12" t="s">
        <v>79</v>
      </c>
      <c r="D7" s="130" t="str">
        <f>D60</f>
        <v>ФДМ</v>
      </c>
      <c r="E7" s="2" t="s">
        <v>79</v>
      </c>
      <c r="G7" s="16"/>
      <c r="H7" s="16"/>
      <c r="I7" s="16"/>
      <c r="O7" s="152"/>
      <c r="P7" s="153"/>
      <c r="Q7" s="153"/>
      <c r="R7" s="153"/>
      <c r="S7" s="153"/>
      <c r="T7" s="42"/>
    </row>
    <row r="8" spans="1:20" ht="13.8" x14ac:dyDescent="0.3">
      <c r="A8" s="1" t="s">
        <v>6</v>
      </c>
      <c r="B8" s="129" t="str">
        <f>C70</f>
        <v>ФДМ</v>
      </c>
      <c r="C8" s="12" t="s">
        <v>79</v>
      </c>
      <c r="D8" s="130" t="str">
        <f>D70</f>
        <v>КурьерСервисЭкспресс</v>
      </c>
      <c r="E8" s="2" t="s">
        <v>79</v>
      </c>
      <c r="G8" s="16"/>
      <c r="H8" s="16"/>
      <c r="I8" s="16"/>
      <c r="O8" s="152"/>
      <c r="P8" s="153"/>
      <c r="Q8" s="153"/>
      <c r="R8" s="153"/>
      <c r="S8" s="153"/>
      <c r="T8" s="42"/>
    </row>
    <row r="9" spans="1:20" ht="13.8" x14ac:dyDescent="0.3">
      <c r="A9" s="1" t="s">
        <v>7</v>
      </c>
      <c r="B9" s="129" t="str">
        <f>C82</f>
        <v>ФДМ</v>
      </c>
      <c r="C9" s="12" t="s">
        <v>79</v>
      </c>
      <c r="D9" s="130" t="str">
        <f>D82</f>
        <v>ФДМ</v>
      </c>
      <c r="E9" s="2" t="s">
        <v>79</v>
      </c>
      <c r="G9" s="16"/>
      <c r="H9" s="16"/>
      <c r="I9" s="16"/>
      <c r="O9" s="152"/>
      <c r="P9" s="153"/>
      <c r="Q9" s="153"/>
      <c r="R9" s="153"/>
      <c r="S9" s="153"/>
      <c r="T9" s="42"/>
    </row>
    <row r="10" spans="1:20" ht="13.8" x14ac:dyDescent="0.3">
      <c r="A10" s="1" t="s">
        <v>8</v>
      </c>
      <c r="B10" s="129" t="str">
        <f>C93</f>
        <v>ФДМ</v>
      </c>
      <c r="C10" s="12" t="s">
        <v>79</v>
      </c>
      <c r="D10" s="130" t="str">
        <f>D93</f>
        <v>ФДМ</v>
      </c>
      <c r="E10" s="2" t="s">
        <v>79</v>
      </c>
      <c r="G10" s="16"/>
      <c r="H10" s="16"/>
      <c r="I10" s="16"/>
      <c r="O10" s="152"/>
      <c r="P10" s="153"/>
      <c r="Q10" s="153"/>
      <c r="R10" s="153"/>
      <c r="S10" s="153"/>
      <c r="T10" s="42"/>
    </row>
    <row r="11" spans="1:20" ht="13.8" x14ac:dyDescent="0.3">
      <c r="A11" s="1" t="s">
        <v>9</v>
      </c>
      <c r="B11" s="129" t="str">
        <f>C104</f>
        <v>ЗЕСТ Экспресс</v>
      </c>
      <c r="C11" s="12" t="s">
        <v>79</v>
      </c>
      <c r="D11" s="130" t="str">
        <f>D104</f>
        <v>КурьерСервисЭкспресс</v>
      </c>
      <c r="E11" s="2" t="s">
        <v>79</v>
      </c>
      <c r="G11" s="16"/>
      <c r="H11" s="16"/>
      <c r="I11" s="16"/>
      <c r="O11" s="152"/>
      <c r="P11" s="153"/>
      <c r="Q11" s="153"/>
      <c r="R11" s="153"/>
      <c r="S11" s="153"/>
      <c r="T11" s="42"/>
    </row>
    <row r="12" spans="1:20" ht="13.8" x14ac:dyDescent="0.3">
      <c r="A12" s="1" t="s">
        <v>11</v>
      </c>
      <c r="B12" s="129" t="str">
        <f>C114</f>
        <v>ФДМ</v>
      </c>
      <c r="C12" s="12" t="s">
        <v>79</v>
      </c>
      <c r="D12" s="130" t="str">
        <f>D114</f>
        <v>КурьерСервисЭкспресс</v>
      </c>
      <c r="E12" s="2" t="s">
        <v>79</v>
      </c>
      <c r="G12" s="16"/>
      <c r="H12" s="16"/>
      <c r="I12" s="16"/>
      <c r="O12" s="152"/>
      <c r="P12" s="153"/>
      <c r="Q12" s="153"/>
      <c r="R12" s="153"/>
      <c r="S12" s="153"/>
      <c r="T12" s="42"/>
    </row>
    <row r="13" spans="1:20" ht="13.8" x14ac:dyDescent="0.3">
      <c r="A13" s="1" t="s">
        <v>12</v>
      </c>
      <c r="B13" s="129" t="str">
        <f>C181</f>
        <v>ФДМ</v>
      </c>
      <c r="C13" s="12" t="s">
        <v>79</v>
      </c>
      <c r="D13" s="130" t="str">
        <f>D181</f>
        <v>ФДМ</v>
      </c>
      <c r="E13" s="2" t="s">
        <v>79</v>
      </c>
      <c r="G13" s="16"/>
      <c r="H13" s="16"/>
      <c r="I13" s="16"/>
      <c r="O13" s="152"/>
      <c r="P13" s="153"/>
      <c r="Q13" s="153"/>
      <c r="R13" s="153"/>
      <c r="S13" s="153"/>
      <c r="T13" s="42"/>
    </row>
    <row r="14" spans="1:20" ht="13.8" x14ac:dyDescent="0.3">
      <c r="A14" s="1" t="s">
        <v>13</v>
      </c>
      <c r="B14" s="129" t="str">
        <f>C192</f>
        <v>ФДМ</v>
      </c>
      <c r="C14" s="12" t="s">
        <v>79</v>
      </c>
      <c r="D14" s="130" t="str">
        <f>D192</f>
        <v>ФДМ</v>
      </c>
      <c r="E14" s="2" t="s">
        <v>79</v>
      </c>
      <c r="G14" s="16"/>
      <c r="H14" s="16"/>
      <c r="I14" s="16"/>
      <c r="O14" s="152"/>
      <c r="P14" s="153"/>
      <c r="Q14" s="153"/>
      <c r="R14" s="153"/>
      <c r="S14" s="153"/>
      <c r="T14" s="42"/>
    </row>
    <row r="15" spans="1:20" ht="13.8" x14ac:dyDescent="0.3">
      <c r="A15" s="1" t="s">
        <v>14</v>
      </c>
      <c r="B15" s="129" t="str">
        <f>C203</f>
        <v>ФДМ</v>
      </c>
      <c r="C15" s="12" t="s">
        <v>79</v>
      </c>
      <c r="D15" s="130" t="str">
        <f>D203</f>
        <v>ФДМ</v>
      </c>
      <c r="E15" s="2" t="s">
        <v>79</v>
      </c>
      <c r="G15" s="16"/>
      <c r="H15" s="16"/>
      <c r="I15" s="16"/>
      <c r="O15" s="152"/>
      <c r="P15" s="153"/>
      <c r="Q15" s="153"/>
      <c r="R15" s="153"/>
      <c r="S15" s="153"/>
      <c r="T15" s="42"/>
    </row>
    <row r="16" spans="1:20" ht="13.8" x14ac:dyDescent="0.3">
      <c r="A16" s="1" t="s">
        <v>15</v>
      </c>
      <c r="B16" s="129" t="str">
        <f>C214</f>
        <v>ФДМ</v>
      </c>
      <c r="C16" s="12" t="s">
        <v>79</v>
      </c>
      <c r="D16" s="130" t="str">
        <f>D214</f>
        <v>ФДМ</v>
      </c>
      <c r="E16" s="2" t="s">
        <v>79</v>
      </c>
      <c r="G16" s="16"/>
      <c r="H16" s="16"/>
      <c r="I16" s="16"/>
      <c r="O16" s="152"/>
      <c r="P16" s="153"/>
      <c r="Q16" s="153"/>
      <c r="R16" s="153"/>
      <c r="S16" s="153"/>
      <c r="T16" s="42"/>
    </row>
    <row r="17" spans="1:20" ht="13.8" x14ac:dyDescent="0.3">
      <c r="A17" s="1" t="s">
        <v>16</v>
      </c>
      <c r="B17" s="129" t="str">
        <f>C225</f>
        <v>ФДМ</v>
      </c>
      <c r="C17" s="12" t="s">
        <v>79</v>
      </c>
      <c r="D17" s="130" t="str">
        <f>D225</f>
        <v>ФДМ</v>
      </c>
      <c r="E17" s="2" t="s">
        <v>79</v>
      </c>
      <c r="G17" s="16"/>
      <c r="H17" s="16"/>
      <c r="I17" s="16"/>
      <c r="O17" s="152"/>
      <c r="P17" s="153"/>
      <c r="Q17" s="153"/>
      <c r="R17" s="153"/>
      <c r="S17" s="153"/>
      <c r="T17" s="42"/>
    </row>
    <row r="18" spans="1:20" ht="13.8" x14ac:dyDescent="0.3">
      <c r="A18" s="1" t="s">
        <v>17</v>
      </c>
      <c r="B18" s="129" t="str">
        <f>C236</f>
        <v>ФДМ</v>
      </c>
      <c r="C18" s="12" t="s">
        <v>79</v>
      </c>
      <c r="D18" s="130" t="str">
        <f>D236</f>
        <v>ФДМ</v>
      </c>
      <c r="E18" s="2" t="s">
        <v>79</v>
      </c>
      <c r="G18" s="16"/>
      <c r="H18" s="16"/>
      <c r="I18" s="16"/>
      <c r="O18" s="152"/>
      <c r="P18" s="153"/>
      <c r="Q18" s="153"/>
      <c r="R18" s="153"/>
      <c r="S18" s="153"/>
      <c r="T18" s="42"/>
    </row>
    <row r="19" spans="1:20" ht="13.8" x14ac:dyDescent="0.3">
      <c r="A19" s="1" t="s">
        <v>18</v>
      </c>
      <c r="B19" s="129" t="str">
        <f>C247</f>
        <v>ФДМ</v>
      </c>
      <c r="C19" s="12" t="s">
        <v>79</v>
      </c>
      <c r="D19" s="130" t="str">
        <f>D247</f>
        <v>ЗЕСТ Экспресс</v>
      </c>
      <c r="E19" s="2" t="s">
        <v>79</v>
      </c>
      <c r="G19" s="16"/>
      <c r="H19" s="16"/>
      <c r="I19" s="16"/>
      <c r="O19" s="152"/>
      <c r="P19" s="153"/>
      <c r="Q19" s="153"/>
      <c r="R19" s="153"/>
      <c r="S19" s="153"/>
      <c r="T19" s="42"/>
    </row>
    <row r="20" spans="1:20" ht="13.8" x14ac:dyDescent="0.3">
      <c r="A20" s="1" t="s">
        <v>19</v>
      </c>
      <c r="B20" s="129" t="str">
        <f>C258</f>
        <v>ФДМ</v>
      </c>
      <c r="C20" s="12" t="s">
        <v>79</v>
      </c>
      <c r="D20" s="130" t="str">
        <f>D258</f>
        <v>ФДМ</v>
      </c>
      <c r="E20" s="2" t="s">
        <v>79</v>
      </c>
      <c r="G20" s="16"/>
      <c r="H20" s="16"/>
      <c r="I20" s="16"/>
      <c r="O20" s="152"/>
      <c r="P20" s="153"/>
      <c r="Q20" s="153"/>
      <c r="R20" s="153"/>
      <c r="S20" s="153"/>
      <c r="T20" s="42"/>
    </row>
    <row r="21" spans="1:20" ht="13.8" x14ac:dyDescent="0.3">
      <c r="A21" s="1" t="s">
        <v>20</v>
      </c>
      <c r="B21" s="129" t="str">
        <f>C269</f>
        <v>ФДМ</v>
      </c>
      <c r="C21" s="12" t="s">
        <v>79</v>
      </c>
      <c r="D21" s="130" t="str">
        <f>D269</f>
        <v>ФДМ</v>
      </c>
      <c r="E21" s="2" t="s">
        <v>79</v>
      </c>
      <c r="G21" s="16"/>
      <c r="H21" s="16"/>
      <c r="I21" s="16"/>
      <c r="O21" s="152"/>
      <c r="P21" s="153"/>
      <c r="Q21" s="153"/>
      <c r="R21" s="153"/>
      <c r="S21" s="153"/>
      <c r="T21" s="42"/>
    </row>
    <row r="22" spans="1:20" ht="13.8" x14ac:dyDescent="0.3">
      <c r="A22" s="1" t="s">
        <v>21</v>
      </c>
      <c r="B22" s="129" t="str">
        <f>C280</f>
        <v>ФДМ</v>
      </c>
      <c r="C22" s="12" t="s">
        <v>79</v>
      </c>
      <c r="D22" s="130" t="str">
        <f>D280</f>
        <v>ФДМ</v>
      </c>
      <c r="E22" s="2" t="s">
        <v>79</v>
      </c>
      <c r="G22" s="16"/>
      <c r="H22" s="16"/>
      <c r="I22" s="16"/>
      <c r="O22" s="152"/>
      <c r="P22" s="153"/>
      <c r="Q22" s="153"/>
      <c r="R22" s="153"/>
      <c r="S22" s="153"/>
      <c r="T22" s="42"/>
    </row>
    <row r="23" spans="1:20" ht="13.8" x14ac:dyDescent="0.3">
      <c r="A23" s="1" t="s">
        <v>22</v>
      </c>
      <c r="B23" s="129" t="str">
        <f>C126</f>
        <v>ЗЕСТ Экспресс</v>
      </c>
      <c r="C23" s="12" t="s">
        <v>79</v>
      </c>
      <c r="D23" s="130" t="str">
        <f>D126</f>
        <v>КурьерСервисЭкспресс</v>
      </c>
      <c r="E23" s="2" t="s">
        <v>79</v>
      </c>
      <c r="G23" s="16"/>
      <c r="H23" s="16"/>
      <c r="I23" s="16"/>
      <c r="O23" s="152"/>
      <c r="P23" s="153"/>
      <c r="Q23" s="153"/>
      <c r="R23" s="153"/>
      <c r="S23" s="153"/>
      <c r="T23" s="42"/>
    </row>
    <row r="24" spans="1:20" ht="13.8" x14ac:dyDescent="0.3">
      <c r="A24" s="1" t="s">
        <v>23</v>
      </c>
      <c r="B24" s="129" t="str">
        <f>C137</f>
        <v>ФДМ</v>
      </c>
      <c r="C24" s="12" t="s">
        <v>79</v>
      </c>
      <c r="D24" s="130" t="str">
        <f>D137</f>
        <v>ЗЕСТ Экспресс</v>
      </c>
      <c r="E24" s="2" t="s">
        <v>79</v>
      </c>
      <c r="G24" s="16"/>
      <c r="H24" s="16"/>
      <c r="I24" s="16"/>
      <c r="O24" s="152"/>
      <c r="P24" s="153"/>
      <c r="Q24" s="153"/>
      <c r="R24" s="153"/>
      <c r="S24" s="153"/>
      <c r="T24" s="42"/>
    </row>
    <row r="25" spans="1:20" ht="13.8" x14ac:dyDescent="0.3">
      <c r="A25" s="1" t="s">
        <v>24</v>
      </c>
      <c r="B25" s="129" t="str">
        <f>C148</f>
        <v>ФДМ</v>
      </c>
      <c r="C25" s="12" t="s">
        <v>79</v>
      </c>
      <c r="D25" s="130" t="str">
        <f>D148</f>
        <v>ЗЕСТ Экспресс</v>
      </c>
      <c r="E25" s="2" t="s">
        <v>79</v>
      </c>
      <c r="G25" s="16"/>
      <c r="H25" s="16"/>
      <c r="I25" s="16"/>
      <c r="O25" s="152"/>
      <c r="P25" s="153"/>
      <c r="Q25" s="153"/>
      <c r="R25" s="153"/>
      <c r="S25" s="153"/>
      <c r="T25" s="42"/>
    </row>
    <row r="26" spans="1:20" ht="13.8" x14ac:dyDescent="0.3">
      <c r="A26" s="1" t="s">
        <v>25</v>
      </c>
      <c r="B26" s="129" t="str">
        <f>C159</f>
        <v>ЗЕСТ Экспресс</v>
      </c>
      <c r="C26" s="12" t="s">
        <v>79</v>
      </c>
      <c r="D26" s="130" t="str">
        <f>D159</f>
        <v>КурьерСервисЭкспресс</v>
      </c>
      <c r="E26" s="2" t="s">
        <v>79</v>
      </c>
      <c r="G26" s="16"/>
      <c r="H26" s="16"/>
      <c r="I26" s="16"/>
      <c r="O26" s="152"/>
      <c r="P26" s="153"/>
      <c r="Q26" s="153"/>
      <c r="R26" s="153"/>
      <c r="S26" s="153"/>
      <c r="T26" s="42"/>
    </row>
    <row r="27" spans="1:20" ht="13.8" x14ac:dyDescent="0.3">
      <c r="A27" s="1" t="s">
        <v>26</v>
      </c>
      <c r="B27" s="129" t="str">
        <f>C170</f>
        <v>ФДМ</v>
      </c>
      <c r="C27" s="12" t="s">
        <v>79</v>
      </c>
      <c r="D27" s="130" t="str">
        <f>D170</f>
        <v>ЗЕСТ Экспресс</v>
      </c>
      <c r="E27" s="2" t="s">
        <v>79</v>
      </c>
      <c r="G27" s="16"/>
      <c r="H27" s="16"/>
      <c r="I27" s="16"/>
      <c r="O27" s="152"/>
      <c r="P27" s="153"/>
      <c r="Q27" s="153"/>
      <c r="R27" s="153"/>
      <c r="S27" s="153"/>
      <c r="T27" s="42"/>
    </row>
    <row r="28" spans="1:20" x14ac:dyDescent="0.25">
      <c r="O28" s="42"/>
      <c r="P28" s="42"/>
      <c r="Q28" s="42"/>
      <c r="R28" s="42"/>
      <c r="S28" s="42"/>
      <c r="T28" s="42"/>
    </row>
    <row r="29" spans="1:20" x14ac:dyDescent="0.25">
      <c r="O29" s="42"/>
      <c r="P29" s="42"/>
      <c r="Q29" s="42"/>
      <c r="R29" s="42"/>
      <c r="S29" s="42"/>
      <c r="T29" s="42"/>
    </row>
    <row r="32" spans="1:20" x14ac:dyDescent="0.25">
      <c r="D32" s="16"/>
      <c r="E32" s="16"/>
      <c r="F32" s="16"/>
    </row>
    <row r="33" spans="1:44" s="16" customFormat="1" ht="22.5" customHeight="1" thickBot="1" x14ac:dyDescent="0.35">
      <c r="A33" s="13" t="s">
        <v>58</v>
      </c>
      <c r="B33" s="14"/>
      <c r="C33" s="14"/>
      <c r="G33" s="14"/>
      <c r="H33" s="14"/>
      <c r="I33" s="15"/>
      <c r="M33" s="17"/>
      <c r="N33" s="17"/>
      <c r="O33" s="17"/>
      <c r="P33" s="17"/>
      <c r="Q33" s="17"/>
      <c r="R33" s="17"/>
      <c r="S33" s="18"/>
      <c r="T33" s="17"/>
      <c r="U33" s="17"/>
      <c r="V33" s="17"/>
      <c r="W33" s="17"/>
      <c r="X33" s="17"/>
    </row>
    <row r="34" spans="1:44" ht="58.5" customHeight="1" x14ac:dyDescent="0.4">
      <c r="A34" s="232" t="s">
        <v>34</v>
      </c>
      <c r="B34" s="233"/>
      <c r="C34" s="236" t="s">
        <v>77</v>
      </c>
      <c r="D34" s="237"/>
      <c r="E34" s="237"/>
      <c r="F34" s="238"/>
      <c r="G34" s="239" t="s">
        <v>59</v>
      </c>
      <c r="H34" s="237"/>
      <c r="I34" s="237"/>
      <c r="J34" s="238"/>
      <c r="K34" s="236" t="s">
        <v>60</v>
      </c>
      <c r="L34" s="237"/>
      <c r="M34" s="237"/>
      <c r="N34" s="238"/>
      <c r="O34" s="197" t="s">
        <v>2</v>
      </c>
      <c r="P34" s="240"/>
      <c r="Q34" s="240"/>
      <c r="R34" s="241"/>
      <c r="S34" s="196" t="s">
        <v>10</v>
      </c>
      <c r="T34" s="197"/>
      <c r="U34" s="197"/>
      <c r="V34" s="198"/>
      <c r="W34" s="205" t="s">
        <v>5</v>
      </c>
      <c r="X34" s="206"/>
      <c r="Y34" s="206"/>
      <c r="Z34" s="207"/>
      <c r="AA34" s="250" t="s">
        <v>73</v>
      </c>
      <c r="AB34" s="251"/>
      <c r="AC34" s="205" t="s">
        <v>2</v>
      </c>
      <c r="AD34" s="254"/>
      <c r="AE34" s="254"/>
      <c r="AF34" s="254"/>
      <c r="AG34" s="206" t="s">
        <v>10</v>
      </c>
      <c r="AH34" s="206"/>
      <c r="AI34" s="206"/>
      <c r="AJ34" s="206"/>
      <c r="AK34" s="206" t="s">
        <v>5</v>
      </c>
      <c r="AL34" s="206"/>
      <c r="AM34" s="206"/>
      <c r="AN34" s="207"/>
      <c r="AO34" s="205" t="s">
        <v>78</v>
      </c>
      <c r="AP34" s="254"/>
      <c r="AQ34" s="254"/>
      <c r="AR34" s="254"/>
    </row>
    <row r="35" spans="1:44" ht="13.8" thickBot="1" x14ac:dyDescent="0.3">
      <c r="A35" s="234"/>
      <c r="B35" s="235"/>
      <c r="C35" s="242" t="s">
        <v>35</v>
      </c>
      <c r="D35" s="243"/>
      <c r="E35" s="243" t="s">
        <v>36</v>
      </c>
      <c r="F35" s="244"/>
      <c r="G35" s="245" t="s">
        <v>35</v>
      </c>
      <c r="H35" s="243"/>
      <c r="I35" s="243" t="s">
        <v>36</v>
      </c>
      <c r="J35" s="246"/>
      <c r="K35" s="242" t="s">
        <v>35</v>
      </c>
      <c r="L35" s="243"/>
      <c r="M35" s="243" t="s">
        <v>36</v>
      </c>
      <c r="N35" s="244"/>
      <c r="O35" s="248" t="s">
        <v>35</v>
      </c>
      <c r="P35" s="230"/>
      <c r="Q35" s="249" t="s">
        <v>36</v>
      </c>
      <c r="R35" s="230"/>
      <c r="S35" s="216" t="s">
        <v>35</v>
      </c>
      <c r="T35" s="203"/>
      <c r="U35" s="200" t="s">
        <v>36</v>
      </c>
      <c r="V35" s="203"/>
      <c r="W35" s="216" t="s">
        <v>35</v>
      </c>
      <c r="X35" s="203"/>
      <c r="Y35" s="203" t="s">
        <v>36</v>
      </c>
      <c r="Z35" s="204"/>
      <c r="AA35" s="252"/>
      <c r="AB35" s="253"/>
      <c r="AC35" s="208" t="s">
        <v>35</v>
      </c>
      <c r="AD35" s="247"/>
      <c r="AE35" s="209" t="s">
        <v>36</v>
      </c>
      <c r="AF35" s="247"/>
      <c r="AG35" s="203" t="s">
        <v>35</v>
      </c>
      <c r="AH35" s="203"/>
      <c r="AI35" s="203" t="s">
        <v>36</v>
      </c>
      <c r="AJ35" s="203"/>
      <c r="AK35" s="203" t="s">
        <v>35</v>
      </c>
      <c r="AL35" s="203"/>
      <c r="AM35" s="203" t="s">
        <v>36</v>
      </c>
      <c r="AN35" s="204"/>
      <c r="AO35" s="208" t="s">
        <v>35</v>
      </c>
      <c r="AP35" s="247"/>
      <c r="AQ35" s="209" t="s">
        <v>36</v>
      </c>
      <c r="AR35" s="247"/>
    </row>
    <row r="36" spans="1:44" ht="15" customHeight="1" x14ac:dyDescent="0.25">
      <c r="A36" s="220" t="s">
        <v>37</v>
      </c>
      <c r="B36" s="221" t="s">
        <v>38</v>
      </c>
      <c r="C36" s="255" t="s">
        <v>39</v>
      </c>
      <c r="D36" s="256"/>
      <c r="E36" s="256" t="s">
        <v>39</v>
      </c>
      <c r="F36" s="257"/>
      <c r="G36" s="258" t="s">
        <v>39</v>
      </c>
      <c r="H36" s="256"/>
      <c r="I36" s="256" t="s">
        <v>39</v>
      </c>
      <c r="J36" s="259"/>
      <c r="K36" s="255" t="s">
        <v>39</v>
      </c>
      <c r="L36" s="256"/>
      <c r="M36" s="256" t="s">
        <v>39</v>
      </c>
      <c r="N36" s="257"/>
      <c r="O36" s="267" t="s">
        <v>39</v>
      </c>
      <c r="P36" s="268"/>
      <c r="Q36" s="269" t="s">
        <v>39</v>
      </c>
      <c r="R36" s="270"/>
      <c r="S36" s="214" t="s">
        <v>39</v>
      </c>
      <c r="T36" s="215"/>
      <c r="U36" s="189" t="s">
        <v>39</v>
      </c>
      <c r="V36" s="215"/>
      <c r="W36" s="214" t="s">
        <v>39</v>
      </c>
      <c r="X36" s="215"/>
      <c r="Y36" s="215" t="s">
        <v>39</v>
      </c>
      <c r="Z36" s="219"/>
      <c r="AA36" s="68" t="s">
        <v>74</v>
      </c>
      <c r="AB36" s="122" t="s">
        <v>74</v>
      </c>
      <c r="AC36" s="223" t="s">
        <v>39</v>
      </c>
      <c r="AD36" s="260"/>
      <c r="AE36" s="224" t="s">
        <v>39</v>
      </c>
      <c r="AF36" s="260"/>
      <c r="AG36" s="215" t="s">
        <v>39</v>
      </c>
      <c r="AH36" s="215"/>
      <c r="AI36" s="215" t="s">
        <v>39</v>
      </c>
      <c r="AJ36" s="215"/>
      <c r="AK36" s="215" t="s">
        <v>39</v>
      </c>
      <c r="AL36" s="215"/>
      <c r="AM36" s="215" t="s">
        <v>39</v>
      </c>
      <c r="AN36" s="219"/>
      <c r="AO36" s="223" t="s">
        <v>39</v>
      </c>
      <c r="AP36" s="260"/>
      <c r="AQ36" s="224" t="s">
        <v>39</v>
      </c>
      <c r="AR36" s="260"/>
    </row>
    <row r="37" spans="1:44" ht="30.75" customHeight="1" thickBot="1" x14ac:dyDescent="0.3">
      <c r="A37" s="271"/>
      <c r="B37" s="272"/>
      <c r="C37" s="78" t="s">
        <v>40</v>
      </c>
      <c r="D37" s="76" t="s">
        <v>41</v>
      </c>
      <c r="E37" s="76" t="s">
        <v>40</v>
      </c>
      <c r="F37" s="79" t="s">
        <v>41</v>
      </c>
      <c r="G37" s="124" t="s">
        <v>40</v>
      </c>
      <c r="H37" s="76" t="s">
        <v>41</v>
      </c>
      <c r="I37" s="76" t="s">
        <v>40</v>
      </c>
      <c r="J37" s="77" t="s">
        <v>41</v>
      </c>
      <c r="K37" s="78" t="s">
        <v>40</v>
      </c>
      <c r="L37" s="76" t="s">
        <v>41</v>
      </c>
      <c r="M37" s="76" t="s">
        <v>40</v>
      </c>
      <c r="N37" s="79" t="s">
        <v>41</v>
      </c>
      <c r="O37" s="80" t="s">
        <v>40</v>
      </c>
      <c r="P37" s="81" t="s">
        <v>41</v>
      </c>
      <c r="Q37" s="81" t="s">
        <v>40</v>
      </c>
      <c r="R37" s="82" t="s">
        <v>41</v>
      </c>
      <c r="S37" s="83" t="s">
        <v>40</v>
      </c>
      <c r="T37" s="84" t="s">
        <v>41</v>
      </c>
      <c r="U37" s="84" t="s">
        <v>40</v>
      </c>
      <c r="V37" s="85" t="s">
        <v>41</v>
      </c>
      <c r="W37" s="86" t="s">
        <v>40</v>
      </c>
      <c r="X37" s="84" t="s">
        <v>41</v>
      </c>
      <c r="Y37" s="84" t="s">
        <v>40</v>
      </c>
      <c r="Z37" s="87" t="s">
        <v>41</v>
      </c>
      <c r="AA37" s="88" t="s">
        <v>75</v>
      </c>
      <c r="AB37" s="83" t="s">
        <v>76</v>
      </c>
      <c r="AC37" s="60" t="s">
        <v>40</v>
      </c>
      <c r="AD37" s="22" t="s">
        <v>41</v>
      </c>
      <c r="AE37" s="22" t="s">
        <v>40</v>
      </c>
      <c r="AF37" s="22" t="s">
        <v>41</v>
      </c>
      <c r="AG37" s="20" t="s">
        <v>40</v>
      </c>
      <c r="AH37" s="20" t="s">
        <v>41</v>
      </c>
      <c r="AI37" s="20" t="s">
        <v>40</v>
      </c>
      <c r="AJ37" s="20" t="s">
        <v>41</v>
      </c>
      <c r="AK37" s="20" t="s">
        <v>40</v>
      </c>
      <c r="AL37" s="20" t="s">
        <v>41</v>
      </c>
      <c r="AM37" s="20" t="s">
        <v>40</v>
      </c>
      <c r="AN37" s="21" t="s">
        <v>41</v>
      </c>
      <c r="AO37" s="60" t="s">
        <v>40</v>
      </c>
      <c r="AP37" s="22" t="s">
        <v>41</v>
      </c>
      <c r="AQ37" s="22" t="s">
        <v>40</v>
      </c>
      <c r="AR37" s="22" t="s">
        <v>41</v>
      </c>
    </row>
    <row r="38" spans="1:44" s="16" customFormat="1" ht="17.25" customHeight="1" x14ac:dyDescent="0.25">
      <c r="A38" s="261" t="s">
        <v>1</v>
      </c>
      <c r="B38" s="104" t="s">
        <v>42</v>
      </c>
      <c r="C38" s="262" t="str">
        <f>IF(AO38=AC38,$AC$34,IF(AO38=AG38,$AG$34,IF(AO38=AK38,$AK$34,0)))</f>
        <v>ФДМ</v>
      </c>
      <c r="D38" s="264" t="str">
        <f>IF(AP38=AD38,$AC$34,IF(AP38=AH38,$AG$34,IF(AP38=AL38,$AK$34,0)))</f>
        <v>ФДМ</v>
      </c>
      <c r="E38" s="264" t="str">
        <f>IF(AQ38=AE38,$AC$34,IF(AQ38=AI38,$AG$34,IF(AQ38=AM38,$AK$34,0)))</f>
        <v>ФДМ</v>
      </c>
      <c r="F38" s="265" t="str">
        <f>IF(AR38=AF38,$AC$34,IF(AR38=AJ38,$AG$34,IF(AR38=AN38,$AK$34,0)))</f>
        <v>КурьерСервисЭкспресс</v>
      </c>
      <c r="G38" s="125" t="str">
        <f t="shared" ref="G38:G101" si="0">IF(K38=O38,$O$34,IF(K38=S38,$S$34,$W$34))</f>
        <v>КурьерСервисЭкспресс</v>
      </c>
      <c r="H38" s="105" t="str">
        <f t="shared" ref="H38:H101" si="1">IF(L38=P38,$O$34,IF(L38=T38,$S$34,$W$34))</f>
        <v>ЗЕСТ Экспресс</v>
      </c>
      <c r="I38" s="105" t="str">
        <f t="shared" ref="I38:I101" si="2">IF(M38=Q38,$O$34,IF(M38=U38,$S$34,$W$34))</f>
        <v>КурьерСервисЭкспресс</v>
      </c>
      <c r="J38" s="106" t="str">
        <f t="shared" ref="J38:J101" si="3">IF(N38=R38,$O$34,IF(N38=V38,$S$34,$W$34))</f>
        <v>КурьерСервисЭкспресс</v>
      </c>
      <c r="K38" s="107">
        <f t="shared" ref="K38:K101" si="4">MIN(O38,S38,W38)</f>
        <v>350</v>
      </c>
      <c r="L38" s="108">
        <f t="shared" ref="L38:L101" si="5">MIN(P38,T38,X38)</f>
        <v>320</v>
      </c>
      <c r="M38" s="108">
        <f t="shared" ref="M38:M101" si="6">MIN(Q38,U38,Y38)</f>
        <v>350</v>
      </c>
      <c r="N38" s="109">
        <f t="shared" ref="N38:N101" si="7">MIN(R38,V38,Z38)</f>
        <v>250</v>
      </c>
      <c r="O38" s="154">
        <v>1000000</v>
      </c>
      <c r="P38" s="110">
        <v>320</v>
      </c>
      <c r="Q38" s="157">
        <v>1000000</v>
      </c>
      <c r="R38" s="158">
        <v>1000000</v>
      </c>
      <c r="S38" s="112">
        <v>350</v>
      </c>
      <c r="T38" s="157">
        <v>1000000</v>
      </c>
      <c r="U38" s="110">
        <v>350</v>
      </c>
      <c r="V38" s="111">
        <v>250</v>
      </c>
      <c r="W38" s="112">
        <v>434</v>
      </c>
      <c r="X38" s="110">
        <v>500</v>
      </c>
      <c r="Y38" s="110">
        <v>434</v>
      </c>
      <c r="Z38" s="111">
        <v>500</v>
      </c>
      <c r="AA38" s="70">
        <v>0.05</v>
      </c>
      <c r="AB38" s="118">
        <v>0.05</v>
      </c>
      <c r="AC38" s="262">
        <f>SUMPRODUCT(O38:O47,$AA$38:$AA$47)</f>
        <v>1000000</v>
      </c>
      <c r="AD38" s="264">
        <f>SUMPRODUCT(P38:P47,$AB$38:$AB$47)</f>
        <v>1587.6000000000001</v>
      </c>
      <c r="AE38" s="264">
        <f>SUMPRODUCT(Q38:Q47,AA38:AA47)</f>
        <v>1000000</v>
      </c>
      <c r="AF38" s="264">
        <f>SUMPRODUCT(R38:R47,AB38:AB47)</f>
        <v>1000000</v>
      </c>
      <c r="AG38" s="264">
        <f>SUMPRODUCT(S38:S47,$AA$38:$AA$47)</f>
        <v>1879.575</v>
      </c>
      <c r="AH38" s="264">
        <f>SUMPRODUCT(T38:T47,$AB$38:$AB$47)</f>
        <v>1000000</v>
      </c>
      <c r="AI38" s="264">
        <f>SUMPRODUCT(U38:U47,AA38:AA47)</f>
        <v>1348.395</v>
      </c>
      <c r="AJ38" s="264">
        <f>SUMPRODUCT(V38:V47,AB38:AB47)</f>
        <v>951.36</v>
      </c>
      <c r="AK38" s="264">
        <f>SUMPRODUCT(W38:W47,$AA$38:$AA$47)</f>
        <v>1166.3</v>
      </c>
      <c r="AL38" s="264">
        <f>SUMPRODUCT(X38:X47,$AB$38:$AB$47)</f>
        <v>1368</v>
      </c>
      <c r="AM38" s="264">
        <f>SUMPRODUCT(Y38:Y47,AA38:AA47)</f>
        <v>1166.3</v>
      </c>
      <c r="AN38" s="282">
        <f>SUMPRODUCT(Z38:Z47,AB38:AB47)</f>
        <v>1368</v>
      </c>
      <c r="AO38" s="262">
        <f>MIN(AC38,AG38,AK38)</f>
        <v>1166.3</v>
      </c>
      <c r="AP38" s="264">
        <f>MIN(AD38,AH38,AL38)</f>
        <v>1368</v>
      </c>
      <c r="AQ38" s="264">
        <f>MIN(AE38,AI38,AM38)</f>
        <v>1166.3</v>
      </c>
      <c r="AR38" s="264">
        <f>MIN(AF38,AJ38,AN38)</f>
        <v>951.36</v>
      </c>
    </row>
    <row r="39" spans="1:44" s="16" customFormat="1" ht="31.5" customHeight="1" x14ac:dyDescent="0.25">
      <c r="A39" s="187"/>
      <c r="B39" s="24" t="s">
        <v>46</v>
      </c>
      <c r="C39" s="263"/>
      <c r="D39" s="260"/>
      <c r="E39" s="260"/>
      <c r="F39" s="266"/>
      <c r="G39" s="50" t="str">
        <f t="shared" si="0"/>
        <v>КурьерСервисЭкспресс</v>
      </c>
      <c r="H39" s="49" t="str">
        <f t="shared" si="1"/>
        <v>ЗЕСТ Экспресс</v>
      </c>
      <c r="I39" s="49" t="str">
        <f t="shared" si="2"/>
        <v>КурьерСервисЭкспресс</v>
      </c>
      <c r="J39" s="52" t="str">
        <f t="shared" si="3"/>
        <v>КурьерСервисЭкспресс</v>
      </c>
      <c r="K39" s="53">
        <f t="shared" si="4"/>
        <v>400</v>
      </c>
      <c r="L39" s="48">
        <f t="shared" si="5"/>
        <v>331</v>
      </c>
      <c r="M39" s="48">
        <f t="shared" si="6"/>
        <v>400</v>
      </c>
      <c r="N39" s="54">
        <f t="shared" si="7"/>
        <v>300</v>
      </c>
      <c r="O39" s="155">
        <v>1000000</v>
      </c>
      <c r="P39" s="137">
        <v>331</v>
      </c>
      <c r="Q39" s="159">
        <v>1000000</v>
      </c>
      <c r="R39" s="160">
        <v>1000000</v>
      </c>
      <c r="S39" s="136">
        <v>400</v>
      </c>
      <c r="T39" s="159">
        <v>1000000</v>
      </c>
      <c r="U39" s="137">
        <v>400</v>
      </c>
      <c r="V39" s="138">
        <v>300</v>
      </c>
      <c r="W39" s="136">
        <v>434</v>
      </c>
      <c r="X39" s="137">
        <v>500</v>
      </c>
      <c r="Y39" s="137">
        <v>434</v>
      </c>
      <c r="Z39" s="138">
        <v>500</v>
      </c>
      <c r="AA39" s="72">
        <v>0.05</v>
      </c>
      <c r="AB39" s="119">
        <v>0.05</v>
      </c>
      <c r="AC39" s="263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83"/>
      <c r="AO39" s="263"/>
      <c r="AP39" s="260"/>
      <c r="AQ39" s="260"/>
      <c r="AR39" s="260"/>
    </row>
    <row r="40" spans="1:44" s="16" customFormat="1" ht="27.6" customHeight="1" x14ac:dyDescent="0.25">
      <c r="A40" s="187"/>
      <c r="B40" s="24" t="s">
        <v>47</v>
      </c>
      <c r="C40" s="263"/>
      <c r="D40" s="260"/>
      <c r="E40" s="260"/>
      <c r="F40" s="266"/>
      <c r="G40" s="50" t="str">
        <f t="shared" si="0"/>
        <v>ФДМ</v>
      </c>
      <c r="H40" s="49" t="str">
        <f t="shared" si="1"/>
        <v>ЗЕСТ Экспресс</v>
      </c>
      <c r="I40" s="49" t="str">
        <f t="shared" si="2"/>
        <v>ФДМ</v>
      </c>
      <c r="J40" s="52" t="str">
        <f t="shared" si="3"/>
        <v>КурьерСервисЭкспресс</v>
      </c>
      <c r="K40" s="53">
        <f t="shared" si="4"/>
        <v>564</v>
      </c>
      <c r="L40" s="48">
        <f t="shared" si="5"/>
        <v>605</v>
      </c>
      <c r="M40" s="48">
        <f t="shared" si="6"/>
        <v>564</v>
      </c>
      <c r="N40" s="54">
        <f t="shared" si="7"/>
        <v>582.40000000000009</v>
      </c>
      <c r="O40" s="155">
        <v>1000000</v>
      </c>
      <c r="P40" s="137">
        <v>605</v>
      </c>
      <c r="Q40" s="159">
        <v>1000000</v>
      </c>
      <c r="R40" s="160">
        <v>1000000</v>
      </c>
      <c r="S40" s="136">
        <v>846</v>
      </c>
      <c r="T40" s="159">
        <v>1000000</v>
      </c>
      <c r="U40" s="137">
        <v>709.2</v>
      </c>
      <c r="V40" s="138">
        <v>582.40000000000009</v>
      </c>
      <c r="W40" s="136">
        <v>564</v>
      </c>
      <c r="X40" s="137">
        <v>688</v>
      </c>
      <c r="Y40" s="137">
        <v>564</v>
      </c>
      <c r="Z40" s="138">
        <v>688</v>
      </c>
      <c r="AA40" s="72">
        <v>0.05</v>
      </c>
      <c r="AB40" s="119">
        <v>0.1</v>
      </c>
      <c r="AC40" s="263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83"/>
      <c r="AO40" s="263"/>
      <c r="AP40" s="260"/>
      <c r="AQ40" s="260"/>
      <c r="AR40" s="260"/>
    </row>
    <row r="41" spans="1:44" s="16" customFormat="1" ht="27" customHeight="1" x14ac:dyDescent="0.25">
      <c r="A41" s="187"/>
      <c r="B41" s="24" t="s">
        <v>48</v>
      </c>
      <c r="C41" s="263"/>
      <c r="D41" s="260"/>
      <c r="E41" s="260"/>
      <c r="F41" s="266"/>
      <c r="G41" s="50" t="str">
        <f t="shared" si="0"/>
        <v>ФДМ</v>
      </c>
      <c r="H41" s="49" t="str">
        <f t="shared" si="1"/>
        <v>ЗЕСТ Экспресс</v>
      </c>
      <c r="I41" s="49" t="str">
        <f t="shared" si="2"/>
        <v>ФДМ</v>
      </c>
      <c r="J41" s="52" t="str">
        <f t="shared" si="3"/>
        <v>КурьерСервисЭкспресс</v>
      </c>
      <c r="K41" s="53">
        <f t="shared" si="4"/>
        <v>694</v>
      </c>
      <c r="L41" s="48">
        <f t="shared" si="5"/>
        <v>863</v>
      </c>
      <c r="M41" s="48">
        <f t="shared" si="6"/>
        <v>694</v>
      </c>
      <c r="N41" s="54">
        <f t="shared" si="7"/>
        <v>705.59999999999991</v>
      </c>
      <c r="O41" s="155">
        <v>1000000</v>
      </c>
      <c r="P41" s="137">
        <v>863</v>
      </c>
      <c r="Q41" s="159">
        <v>1000000</v>
      </c>
      <c r="R41" s="160">
        <v>1000000</v>
      </c>
      <c r="S41" s="136">
        <v>1098</v>
      </c>
      <c r="T41" s="159">
        <v>1000000</v>
      </c>
      <c r="U41" s="137">
        <v>867.6</v>
      </c>
      <c r="V41" s="138">
        <v>705.59999999999991</v>
      </c>
      <c r="W41" s="136">
        <v>694</v>
      </c>
      <c r="X41" s="137">
        <v>876</v>
      </c>
      <c r="Y41" s="137">
        <v>694</v>
      </c>
      <c r="Z41" s="138">
        <v>876</v>
      </c>
      <c r="AA41" s="72">
        <v>0.15</v>
      </c>
      <c r="AB41" s="119">
        <v>0.2</v>
      </c>
      <c r="AC41" s="263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83"/>
      <c r="AO41" s="263"/>
      <c r="AP41" s="260"/>
      <c r="AQ41" s="260"/>
      <c r="AR41" s="260"/>
    </row>
    <row r="42" spans="1:44" s="16" customFormat="1" ht="27.6" customHeight="1" x14ac:dyDescent="0.25">
      <c r="A42" s="187"/>
      <c r="B42" s="24" t="s">
        <v>49</v>
      </c>
      <c r="C42" s="263"/>
      <c r="D42" s="260"/>
      <c r="E42" s="260"/>
      <c r="F42" s="266"/>
      <c r="G42" s="50" t="str">
        <f t="shared" si="0"/>
        <v>ФДМ</v>
      </c>
      <c r="H42" s="49" t="str">
        <f t="shared" si="1"/>
        <v>ФДМ</v>
      </c>
      <c r="I42" s="49" t="str">
        <f t="shared" si="2"/>
        <v>ФДМ</v>
      </c>
      <c r="J42" s="52" t="str">
        <f t="shared" si="3"/>
        <v>КурьерСервисЭкспресс</v>
      </c>
      <c r="K42" s="53">
        <f t="shared" si="4"/>
        <v>1019</v>
      </c>
      <c r="L42" s="48">
        <f t="shared" si="5"/>
        <v>1346</v>
      </c>
      <c r="M42" s="48">
        <f t="shared" si="6"/>
        <v>1019</v>
      </c>
      <c r="N42" s="54">
        <f t="shared" si="7"/>
        <v>921.2</v>
      </c>
      <c r="O42" s="155">
        <v>1000000</v>
      </c>
      <c r="P42" s="137">
        <v>1509</v>
      </c>
      <c r="Q42" s="159">
        <v>1000000</v>
      </c>
      <c r="R42" s="160">
        <v>1000000</v>
      </c>
      <c r="S42" s="136">
        <v>1539</v>
      </c>
      <c r="T42" s="159">
        <v>1000000</v>
      </c>
      <c r="U42" s="137">
        <v>1144.8</v>
      </c>
      <c r="V42" s="138">
        <v>921.2</v>
      </c>
      <c r="W42" s="136">
        <v>1019</v>
      </c>
      <c r="X42" s="137">
        <v>1346</v>
      </c>
      <c r="Y42" s="137">
        <v>1019</v>
      </c>
      <c r="Z42" s="138">
        <v>1346</v>
      </c>
      <c r="AA42" s="72">
        <v>0.15</v>
      </c>
      <c r="AB42" s="119">
        <v>0.2</v>
      </c>
      <c r="AC42" s="263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83"/>
      <c r="AO42" s="263"/>
      <c r="AP42" s="260"/>
      <c r="AQ42" s="260"/>
      <c r="AR42" s="260"/>
    </row>
    <row r="43" spans="1:44" s="16" customFormat="1" ht="14.25" customHeight="1" x14ac:dyDescent="0.25">
      <c r="A43" s="187"/>
      <c r="B43" s="24" t="s">
        <v>50</v>
      </c>
      <c r="C43" s="263"/>
      <c r="D43" s="260"/>
      <c r="E43" s="260"/>
      <c r="F43" s="266"/>
      <c r="G43" s="50" t="str">
        <f t="shared" si="0"/>
        <v>ФДМ</v>
      </c>
      <c r="H43" s="49" t="str">
        <f t="shared" si="1"/>
        <v>ФДМ</v>
      </c>
      <c r="I43" s="49" t="str">
        <f t="shared" si="2"/>
        <v>ФДМ</v>
      </c>
      <c r="J43" s="52" t="str">
        <f t="shared" si="3"/>
        <v>КурьерСервисЭкспресс</v>
      </c>
      <c r="K43" s="53">
        <f t="shared" si="4"/>
        <v>1344</v>
      </c>
      <c r="L43" s="48">
        <f t="shared" si="5"/>
        <v>1816</v>
      </c>
      <c r="M43" s="48">
        <f t="shared" si="6"/>
        <v>1344</v>
      </c>
      <c r="N43" s="54">
        <f t="shared" si="7"/>
        <v>1229.2</v>
      </c>
      <c r="O43" s="155">
        <v>1000000</v>
      </c>
      <c r="P43" s="137">
        <v>2132</v>
      </c>
      <c r="Q43" s="159">
        <v>1000000</v>
      </c>
      <c r="R43" s="160">
        <v>1000000</v>
      </c>
      <c r="S43" s="136">
        <v>2169</v>
      </c>
      <c r="T43" s="159">
        <v>1000000</v>
      </c>
      <c r="U43" s="137">
        <v>1540.8</v>
      </c>
      <c r="V43" s="138">
        <v>1229.2</v>
      </c>
      <c r="W43" s="136">
        <v>1344</v>
      </c>
      <c r="X43" s="137">
        <v>1816</v>
      </c>
      <c r="Y43" s="137">
        <v>1344</v>
      </c>
      <c r="Z43" s="138">
        <v>1816</v>
      </c>
      <c r="AA43" s="72">
        <v>0.2</v>
      </c>
      <c r="AB43" s="119">
        <v>0.15</v>
      </c>
      <c r="AC43" s="263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83"/>
      <c r="AO43" s="263"/>
      <c r="AP43" s="260"/>
      <c r="AQ43" s="260"/>
      <c r="AR43" s="260"/>
    </row>
    <row r="44" spans="1:44" s="16" customFormat="1" ht="24.75" customHeight="1" x14ac:dyDescent="0.25">
      <c r="A44" s="187"/>
      <c r="B44" s="24" t="s">
        <v>51</v>
      </c>
      <c r="C44" s="263"/>
      <c r="D44" s="260"/>
      <c r="E44" s="260"/>
      <c r="F44" s="266"/>
      <c r="G44" s="50" t="str">
        <f t="shared" si="0"/>
        <v>ФДМ</v>
      </c>
      <c r="H44" s="49" t="str">
        <f t="shared" si="1"/>
        <v>ФДМ</v>
      </c>
      <c r="I44" s="49" t="str">
        <f t="shared" si="2"/>
        <v>ФДМ</v>
      </c>
      <c r="J44" s="52" t="str">
        <f t="shared" si="3"/>
        <v>КурьерСервисЭкспресс</v>
      </c>
      <c r="K44" s="53">
        <f t="shared" si="4"/>
        <v>1669</v>
      </c>
      <c r="L44" s="48">
        <f t="shared" si="5"/>
        <v>2286</v>
      </c>
      <c r="M44" s="48">
        <f t="shared" si="6"/>
        <v>1669</v>
      </c>
      <c r="N44" s="54">
        <f t="shared" si="7"/>
        <v>1537.2</v>
      </c>
      <c r="O44" s="155">
        <v>1000000</v>
      </c>
      <c r="P44" s="137">
        <v>2747</v>
      </c>
      <c r="Q44" s="159">
        <v>1000000</v>
      </c>
      <c r="R44" s="160">
        <v>1000000</v>
      </c>
      <c r="S44" s="136">
        <v>2799</v>
      </c>
      <c r="T44" s="159">
        <v>1000000</v>
      </c>
      <c r="U44" s="137">
        <v>1936.8</v>
      </c>
      <c r="V44" s="138">
        <v>1537.2</v>
      </c>
      <c r="W44" s="136">
        <v>1669</v>
      </c>
      <c r="X44" s="137">
        <v>2286</v>
      </c>
      <c r="Y44" s="137">
        <v>1669</v>
      </c>
      <c r="Z44" s="138">
        <v>2286</v>
      </c>
      <c r="AA44" s="72">
        <v>0.15</v>
      </c>
      <c r="AB44" s="119">
        <v>0.1</v>
      </c>
      <c r="AC44" s="263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83"/>
      <c r="AO44" s="263"/>
      <c r="AP44" s="260"/>
      <c r="AQ44" s="260"/>
      <c r="AR44" s="260"/>
    </row>
    <row r="45" spans="1:44" s="16" customFormat="1" ht="21.75" customHeight="1" x14ac:dyDescent="0.25">
      <c r="A45" s="187"/>
      <c r="B45" s="24" t="s">
        <v>52</v>
      </c>
      <c r="C45" s="263"/>
      <c r="D45" s="260"/>
      <c r="E45" s="260"/>
      <c r="F45" s="266"/>
      <c r="G45" s="50" t="str">
        <f t="shared" si="0"/>
        <v>ФДМ</v>
      </c>
      <c r="H45" s="49" t="str">
        <f t="shared" si="1"/>
        <v>ФДМ</v>
      </c>
      <c r="I45" s="49" t="str">
        <f t="shared" si="2"/>
        <v>ФДМ</v>
      </c>
      <c r="J45" s="52" t="str">
        <f t="shared" si="3"/>
        <v>КурьерСервисЭкспресс</v>
      </c>
      <c r="K45" s="53">
        <f t="shared" si="4"/>
        <v>1994</v>
      </c>
      <c r="L45" s="48">
        <f t="shared" si="5"/>
        <v>2756</v>
      </c>
      <c r="M45" s="48">
        <f t="shared" si="6"/>
        <v>1994</v>
      </c>
      <c r="N45" s="54">
        <f t="shared" si="7"/>
        <v>1845.2</v>
      </c>
      <c r="O45" s="155">
        <v>1000000</v>
      </c>
      <c r="P45" s="137">
        <v>3712</v>
      </c>
      <c r="Q45" s="159">
        <v>1000000</v>
      </c>
      <c r="R45" s="160">
        <v>1000000</v>
      </c>
      <c r="S45" s="136">
        <v>3429</v>
      </c>
      <c r="T45" s="159">
        <v>1000000</v>
      </c>
      <c r="U45" s="137">
        <v>2332.8000000000002</v>
      </c>
      <c r="V45" s="138">
        <v>1845.2</v>
      </c>
      <c r="W45" s="136">
        <v>1994</v>
      </c>
      <c r="X45" s="137">
        <v>2756</v>
      </c>
      <c r="Y45" s="137">
        <v>1994</v>
      </c>
      <c r="Z45" s="138">
        <v>2756</v>
      </c>
      <c r="AA45" s="72">
        <v>0.1</v>
      </c>
      <c r="AB45" s="119">
        <v>0.05</v>
      </c>
      <c r="AC45" s="263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83"/>
      <c r="AO45" s="263"/>
      <c r="AP45" s="260"/>
      <c r="AQ45" s="260"/>
      <c r="AR45" s="260"/>
    </row>
    <row r="46" spans="1:44" s="16" customFormat="1" ht="39.75" customHeight="1" x14ac:dyDescent="0.25">
      <c r="A46" s="187"/>
      <c r="B46" s="24" t="s">
        <v>53</v>
      </c>
      <c r="C46" s="263"/>
      <c r="D46" s="260"/>
      <c r="E46" s="260"/>
      <c r="F46" s="266"/>
      <c r="G46" s="50" t="str">
        <f t="shared" si="0"/>
        <v>ФДМ</v>
      </c>
      <c r="H46" s="49" t="str">
        <f t="shared" si="1"/>
        <v>ФДМ</v>
      </c>
      <c r="I46" s="49" t="str">
        <f t="shared" si="2"/>
        <v>ФДМ</v>
      </c>
      <c r="J46" s="52" t="str">
        <f t="shared" si="3"/>
        <v>КурьерСервисЭкспресс</v>
      </c>
      <c r="K46" s="53">
        <f t="shared" si="4"/>
        <v>2319</v>
      </c>
      <c r="L46" s="48">
        <f t="shared" si="5"/>
        <v>3226</v>
      </c>
      <c r="M46" s="48">
        <f t="shared" si="6"/>
        <v>2319</v>
      </c>
      <c r="N46" s="54">
        <f t="shared" si="7"/>
        <v>2140.6</v>
      </c>
      <c r="O46" s="155">
        <v>1000000</v>
      </c>
      <c r="P46" s="137">
        <v>4672</v>
      </c>
      <c r="Q46" s="159">
        <v>1000000</v>
      </c>
      <c r="R46" s="160">
        <v>1000000</v>
      </c>
      <c r="S46" s="136">
        <v>4036.5</v>
      </c>
      <c r="T46" s="159">
        <v>1000000</v>
      </c>
      <c r="U46" s="137">
        <v>2715.3</v>
      </c>
      <c r="V46" s="138">
        <v>2140.6</v>
      </c>
      <c r="W46" s="136">
        <v>2319</v>
      </c>
      <c r="X46" s="137">
        <v>3226</v>
      </c>
      <c r="Y46" s="137">
        <v>2319</v>
      </c>
      <c r="Z46" s="138">
        <v>3226</v>
      </c>
      <c r="AA46" s="72">
        <v>0.05</v>
      </c>
      <c r="AB46" s="119">
        <v>0.05</v>
      </c>
      <c r="AC46" s="263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83"/>
      <c r="AO46" s="263"/>
      <c r="AP46" s="260"/>
      <c r="AQ46" s="260"/>
      <c r="AR46" s="260"/>
    </row>
    <row r="47" spans="1:44" s="16" customFormat="1" ht="42" customHeight="1" thickBot="1" x14ac:dyDescent="0.3">
      <c r="A47" s="217"/>
      <c r="B47" s="39" t="s">
        <v>54</v>
      </c>
      <c r="C47" s="263"/>
      <c r="D47" s="260"/>
      <c r="E47" s="260"/>
      <c r="F47" s="266"/>
      <c r="G47" s="126" t="str">
        <f t="shared" si="0"/>
        <v>ФДМ</v>
      </c>
      <c r="H47" s="58" t="str">
        <f t="shared" si="1"/>
        <v>ФДМ</v>
      </c>
      <c r="I47" s="58" t="str">
        <f t="shared" si="2"/>
        <v>ФДМ</v>
      </c>
      <c r="J47" s="113" t="str">
        <f t="shared" si="3"/>
        <v>КурьерСервисЭкспресс</v>
      </c>
      <c r="K47" s="55">
        <f t="shared" si="4"/>
        <v>65</v>
      </c>
      <c r="L47" s="56">
        <f t="shared" si="5"/>
        <v>94</v>
      </c>
      <c r="M47" s="56">
        <f t="shared" si="6"/>
        <v>65</v>
      </c>
      <c r="N47" s="57">
        <f t="shared" si="7"/>
        <v>57.4</v>
      </c>
      <c r="O47" s="156">
        <v>1000000</v>
      </c>
      <c r="P47" s="114">
        <v>129</v>
      </c>
      <c r="Q47" s="161">
        <v>1000000</v>
      </c>
      <c r="R47" s="162">
        <v>1000000</v>
      </c>
      <c r="S47" s="116">
        <v>117</v>
      </c>
      <c r="T47" s="161">
        <v>1000000</v>
      </c>
      <c r="U47" s="114">
        <v>117</v>
      </c>
      <c r="V47" s="115">
        <v>57.4</v>
      </c>
      <c r="W47" s="116">
        <v>65</v>
      </c>
      <c r="X47" s="114">
        <v>94</v>
      </c>
      <c r="Y47" s="114">
        <v>65</v>
      </c>
      <c r="Z47" s="115">
        <v>94</v>
      </c>
      <c r="AA47" s="117">
        <v>0.05</v>
      </c>
      <c r="AB47" s="120">
        <v>0.05</v>
      </c>
      <c r="AC47" s="263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83"/>
      <c r="AO47" s="263"/>
      <c r="AP47" s="260"/>
      <c r="AQ47" s="260"/>
      <c r="AR47" s="260"/>
    </row>
    <row r="48" spans="1:44" s="35" customFormat="1" ht="42" hidden="1" customHeight="1" x14ac:dyDescent="0.25">
      <c r="A48" s="89"/>
      <c r="B48" s="90"/>
      <c r="C48" s="100"/>
      <c r="D48" s="97"/>
      <c r="E48" s="98"/>
      <c r="F48" s="99"/>
      <c r="G48" s="127" t="e">
        <f t="shared" si="0"/>
        <v>#REF!</v>
      </c>
      <c r="H48" s="91" t="e">
        <f t="shared" si="1"/>
        <v>#REF!</v>
      </c>
      <c r="I48" s="91" t="e">
        <f t="shared" si="2"/>
        <v>#REF!</v>
      </c>
      <c r="J48" s="92" t="e">
        <f t="shared" si="3"/>
        <v>#REF!</v>
      </c>
      <c r="K48" s="93" t="e">
        <f t="shared" si="4"/>
        <v>#REF!</v>
      </c>
      <c r="L48" s="94" t="e">
        <f t="shared" si="5"/>
        <v>#REF!</v>
      </c>
      <c r="M48" s="94" t="e">
        <f t="shared" si="6"/>
        <v>#REF!</v>
      </c>
      <c r="N48" s="95" t="e">
        <f t="shared" si="7"/>
        <v>#REF!</v>
      </c>
      <c r="O48" s="96" t="e">
        <f>SUMPRODUCT(#REF!,O38:O47)</f>
        <v>#REF!</v>
      </c>
      <c r="P48" s="97" t="e">
        <f>SUMPRODUCT(#REF!,P38:P47)</f>
        <v>#REF!</v>
      </c>
      <c r="Q48" s="98" t="e">
        <f>SUMPRODUCT(#REF!,Q38:Q47)</f>
        <v>#REF!</v>
      </c>
      <c r="R48" s="99" t="e">
        <f>SUMPRODUCT(#REF!,R38:R47)</f>
        <v>#REF!</v>
      </c>
      <c r="S48" s="100" t="e">
        <f>SUMPRODUCT(#REF!,S38:S47)</f>
        <v>#REF!</v>
      </c>
      <c r="T48" s="101"/>
      <c r="U48" s="101" t="e">
        <f>SUMPRODUCT(#REF!,U38:U47)</f>
        <v>#REF!</v>
      </c>
      <c r="V48" s="102"/>
      <c r="W48" s="100" t="e">
        <f>SUMPRODUCT(#REF!,W38:W47)</f>
        <v>#REF!</v>
      </c>
      <c r="X48" s="97" t="e">
        <f>SUMPRODUCT(#REF!,X38:X47)</f>
        <v>#REF!</v>
      </c>
      <c r="Y48" s="98" t="e">
        <f>SUMPRODUCT(#REF!,Y38:Y47)</f>
        <v>#REF!</v>
      </c>
      <c r="Z48" s="99" t="e">
        <f>SUMPRODUCT(#REF!,Z38:Z47)</f>
        <v>#REF!</v>
      </c>
      <c r="AA48" s="103">
        <f>SUM(AA38:AA47)</f>
        <v>1.0000000000000002</v>
      </c>
      <c r="AB48" s="123">
        <f>SUM(AB38:AB47)</f>
        <v>1.0000000000000002</v>
      </c>
      <c r="AC48" s="100"/>
      <c r="AD48" s="97"/>
      <c r="AE48" s="33"/>
      <c r="AF48" s="32"/>
      <c r="AG48" s="33"/>
      <c r="AH48" s="43"/>
      <c r="AI48" s="43"/>
      <c r="AJ48" s="43"/>
      <c r="AK48" s="33"/>
      <c r="AL48" s="32"/>
      <c r="AM48" s="33"/>
      <c r="AN48" s="34"/>
      <c r="AO48" s="100"/>
      <c r="AP48" s="97"/>
      <c r="AQ48" s="33"/>
      <c r="AR48" s="32"/>
    </row>
    <row r="49" spans="1:44" s="16" customFormat="1" ht="29.25" customHeight="1" x14ac:dyDescent="0.25">
      <c r="A49" s="187" t="s">
        <v>3</v>
      </c>
      <c r="B49" s="24" t="s">
        <v>42</v>
      </c>
      <c r="C49" s="273" t="str">
        <f>IF(AO49=AC49,$AC$34,IF(AO49=AG49,$AG$34,IF(AO49=AK49,$AK$34,0)))</f>
        <v>ФДМ</v>
      </c>
      <c r="D49" s="276" t="str">
        <f>IF(AP49=AD49,$AC$34,IF(AP49=AH49,$AG$34,IF(AP49=AL49,$AK$34,0)))</f>
        <v>КурьерСервисЭкспресс</v>
      </c>
      <c r="E49" s="276" t="str">
        <f>IF(AQ49=AE49,$AC$34,IF(AQ49=AI49,$AG$34,IF(AQ49=AM49,$AK$34,0)))</f>
        <v>ФДМ</v>
      </c>
      <c r="F49" s="279" t="str">
        <f>IF(AR49=AF49,$AC$34,IF(AR49=AJ49,$AG$34,IF(AR49=AN49,$AK$34,0)))</f>
        <v>ЗЕСТ Экспресс</v>
      </c>
      <c r="G49" s="50" t="str">
        <f t="shared" si="0"/>
        <v>КурьерСервисЭкспресс</v>
      </c>
      <c r="H49" s="49" t="str">
        <f t="shared" si="1"/>
        <v>КурьерСервисЭкспресс</v>
      </c>
      <c r="I49" s="49" t="str">
        <f t="shared" si="2"/>
        <v>КурьерСервисЭкспресс</v>
      </c>
      <c r="J49" s="52" t="str">
        <f t="shared" si="3"/>
        <v>ФДМ</v>
      </c>
      <c r="K49" s="53">
        <f t="shared" si="4"/>
        <v>350</v>
      </c>
      <c r="L49" s="48">
        <f t="shared" si="5"/>
        <v>250</v>
      </c>
      <c r="M49" s="48">
        <f t="shared" si="6"/>
        <v>350</v>
      </c>
      <c r="N49" s="54">
        <f t="shared" si="7"/>
        <v>437</v>
      </c>
      <c r="O49" s="155">
        <v>1000000</v>
      </c>
      <c r="P49" s="159">
        <v>1000000</v>
      </c>
      <c r="Q49" s="159">
        <v>1000000</v>
      </c>
      <c r="R49" s="138">
        <v>597</v>
      </c>
      <c r="S49" s="136">
        <v>350</v>
      </c>
      <c r="T49" s="137">
        <v>250</v>
      </c>
      <c r="U49" s="137">
        <v>350</v>
      </c>
      <c r="V49" s="160">
        <v>1000000</v>
      </c>
      <c r="W49" s="136">
        <v>380</v>
      </c>
      <c r="X49" s="137">
        <v>437</v>
      </c>
      <c r="Y49" s="137">
        <v>380</v>
      </c>
      <c r="Z49" s="138">
        <v>437</v>
      </c>
      <c r="AA49" s="70">
        <v>0.05</v>
      </c>
      <c r="AB49" s="118">
        <v>0.05</v>
      </c>
      <c r="AC49" s="262">
        <f>SUMPRODUCT(O49:O58,$AA$49:$AA$58)</f>
        <v>1000000</v>
      </c>
      <c r="AD49" s="282">
        <f>SUMPRODUCT(P49:P58,$AB$49:$AB$58)</f>
        <v>1000000</v>
      </c>
      <c r="AE49" s="264">
        <f>SUMPRODUCT(Q49:Q58,$AA$49:$AA$58)</f>
        <v>1000000</v>
      </c>
      <c r="AF49" s="282">
        <f>SUMPRODUCT(R49:R58,$AB$49:$AB$58)</f>
        <v>762.65</v>
      </c>
      <c r="AG49" s="264">
        <f>SUMPRODUCT(S49:S58,$AA$49:$AA$58)</f>
        <v>921.4575000000001</v>
      </c>
      <c r="AH49" s="282">
        <f>SUMPRODUCT(T49:T58,$AB$49:$AB$58)</f>
        <v>857.66499999999996</v>
      </c>
      <c r="AI49" s="264">
        <f>SUMPRODUCT(U49:U58,$AA$49:$AA$58)</f>
        <v>1067.415</v>
      </c>
      <c r="AJ49" s="282">
        <f>SUMPRODUCT(V49:V58,$AB$49:$AB$58)</f>
        <v>1000000</v>
      </c>
      <c r="AK49" s="264">
        <f>SUMPRODUCT(W49:W58,$AA$49:$AA$58)</f>
        <v>883</v>
      </c>
      <c r="AL49" s="282">
        <f>SUMPRODUCT(X49:X58,$AB$49:$AB$58)</f>
        <v>883.15</v>
      </c>
      <c r="AM49" s="264">
        <f>SUMPRODUCT(Y49:Y58,$AA$49:$AA$58)</f>
        <v>883</v>
      </c>
      <c r="AN49" s="279">
        <f>SUMPRODUCT(Z49:Z58,$AB$49:$AB$58)</f>
        <v>883.15</v>
      </c>
      <c r="AO49" s="273">
        <f>MIN(AC49,AG49,AK49)</f>
        <v>883</v>
      </c>
      <c r="AP49" s="276">
        <f>MIN(AD49,AH49,AL49)</f>
        <v>857.66499999999996</v>
      </c>
      <c r="AQ49" s="276">
        <f>MIN(AE49,AI49,AM49)</f>
        <v>883</v>
      </c>
      <c r="AR49" s="276">
        <f>MIN(AF49,AJ49,AN49)</f>
        <v>762.65</v>
      </c>
    </row>
    <row r="50" spans="1:44" s="16" customFormat="1" ht="22.5" customHeight="1" x14ac:dyDescent="0.25">
      <c r="A50" s="187"/>
      <c r="B50" s="24" t="s">
        <v>46</v>
      </c>
      <c r="C50" s="274"/>
      <c r="D50" s="277"/>
      <c r="E50" s="277"/>
      <c r="F50" s="280"/>
      <c r="G50" s="50" t="str">
        <f t="shared" si="0"/>
        <v>ФДМ</v>
      </c>
      <c r="H50" s="49" t="str">
        <f t="shared" si="1"/>
        <v>КурьерСервисЭкспресс</v>
      </c>
      <c r="I50" s="49" t="str">
        <f t="shared" si="2"/>
        <v>ФДМ</v>
      </c>
      <c r="J50" s="52" t="str">
        <f t="shared" si="3"/>
        <v>ФДМ</v>
      </c>
      <c r="K50" s="53">
        <f t="shared" si="4"/>
        <v>380</v>
      </c>
      <c r="L50" s="48">
        <f t="shared" si="5"/>
        <v>300</v>
      </c>
      <c r="M50" s="48">
        <f t="shared" si="6"/>
        <v>380</v>
      </c>
      <c r="N50" s="54">
        <f t="shared" si="7"/>
        <v>437</v>
      </c>
      <c r="O50" s="155">
        <v>1000000</v>
      </c>
      <c r="P50" s="159">
        <v>1000000</v>
      </c>
      <c r="Q50" s="159">
        <v>1000000</v>
      </c>
      <c r="R50" s="138">
        <v>625</v>
      </c>
      <c r="S50" s="136">
        <v>400</v>
      </c>
      <c r="T50" s="137">
        <v>300</v>
      </c>
      <c r="U50" s="137">
        <v>400</v>
      </c>
      <c r="V50" s="160">
        <v>1000000</v>
      </c>
      <c r="W50" s="136">
        <v>380</v>
      </c>
      <c r="X50" s="137">
        <v>437</v>
      </c>
      <c r="Y50" s="137">
        <v>380</v>
      </c>
      <c r="Z50" s="138">
        <v>437</v>
      </c>
      <c r="AA50" s="72">
        <v>0.05</v>
      </c>
      <c r="AB50" s="119">
        <v>0.05</v>
      </c>
      <c r="AC50" s="263"/>
      <c r="AD50" s="283"/>
      <c r="AE50" s="260"/>
      <c r="AF50" s="283"/>
      <c r="AG50" s="260"/>
      <c r="AH50" s="283"/>
      <c r="AI50" s="260"/>
      <c r="AJ50" s="283"/>
      <c r="AK50" s="260"/>
      <c r="AL50" s="283"/>
      <c r="AM50" s="260"/>
      <c r="AN50" s="280"/>
      <c r="AO50" s="274"/>
      <c r="AP50" s="277"/>
      <c r="AQ50" s="277"/>
      <c r="AR50" s="277"/>
    </row>
    <row r="51" spans="1:44" s="16" customFormat="1" ht="32.25" customHeight="1" x14ac:dyDescent="0.25">
      <c r="A51" s="187"/>
      <c r="B51" s="24" t="s">
        <v>47</v>
      </c>
      <c r="C51" s="274"/>
      <c r="D51" s="277"/>
      <c r="E51" s="277"/>
      <c r="F51" s="280"/>
      <c r="G51" s="50" t="str">
        <f t="shared" si="0"/>
        <v>ФДМ</v>
      </c>
      <c r="H51" s="49" t="str">
        <f t="shared" si="1"/>
        <v>КурьерСервисЭкспресс</v>
      </c>
      <c r="I51" s="49" t="str">
        <f t="shared" si="2"/>
        <v>ФДМ</v>
      </c>
      <c r="J51" s="52" t="str">
        <f t="shared" si="3"/>
        <v>ФДМ</v>
      </c>
      <c r="K51" s="53">
        <f t="shared" si="4"/>
        <v>470</v>
      </c>
      <c r="L51" s="48">
        <f t="shared" si="5"/>
        <v>535.84999999999991</v>
      </c>
      <c r="M51" s="48">
        <f t="shared" si="6"/>
        <v>470</v>
      </c>
      <c r="N51" s="54">
        <f t="shared" si="7"/>
        <v>541</v>
      </c>
      <c r="O51" s="155">
        <v>1000000</v>
      </c>
      <c r="P51" s="159">
        <v>1000000</v>
      </c>
      <c r="Q51" s="159">
        <v>1000000</v>
      </c>
      <c r="R51" s="138">
        <v>642</v>
      </c>
      <c r="S51" s="136">
        <v>654.30000000000007</v>
      </c>
      <c r="T51" s="137">
        <v>535.84999999999991</v>
      </c>
      <c r="U51" s="137">
        <v>598.5</v>
      </c>
      <c r="V51" s="160">
        <v>1000000</v>
      </c>
      <c r="W51" s="136">
        <v>470</v>
      </c>
      <c r="X51" s="137">
        <v>541</v>
      </c>
      <c r="Y51" s="137">
        <v>470</v>
      </c>
      <c r="Z51" s="138">
        <v>541</v>
      </c>
      <c r="AA51" s="72">
        <v>0.05</v>
      </c>
      <c r="AB51" s="119">
        <v>0.1</v>
      </c>
      <c r="AC51" s="263"/>
      <c r="AD51" s="283"/>
      <c r="AE51" s="260"/>
      <c r="AF51" s="283"/>
      <c r="AG51" s="260"/>
      <c r="AH51" s="283"/>
      <c r="AI51" s="260"/>
      <c r="AJ51" s="283"/>
      <c r="AK51" s="260"/>
      <c r="AL51" s="283"/>
      <c r="AM51" s="260"/>
      <c r="AN51" s="280"/>
      <c r="AO51" s="274"/>
      <c r="AP51" s="277"/>
      <c r="AQ51" s="277"/>
      <c r="AR51" s="277"/>
    </row>
    <row r="52" spans="1:44" s="16" customFormat="1" ht="20.25" customHeight="1" x14ac:dyDescent="0.25">
      <c r="A52" s="187"/>
      <c r="B52" s="24" t="s">
        <v>48</v>
      </c>
      <c r="C52" s="274"/>
      <c r="D52" s="277"/>
      <c r="E52" s="277"/>
      <c r="F52" s="280"/>
      <c r="G52" s="50" t="str">
        <f t="shared" si="0"/>
        <v>ФДМ</v>
      </c>
      <c r="H52" s="49" t="str">
        <f t="shared" si="1"/>
        <v>КурьерСервисЭкспресс</v>
      </c>
      <c r="I52" s="49" t="str">
        <f t="shared" si="2"/>
        <v>ФДМ</v>
      </c>
      <c r="J52" s="52" t="str">
        <f t="shared" si="3"/>
        <v>ФДМ</v>
      </c>
      <c r="K52" s="53">
        <f t="shared" si="4"/>
        <v>560</v>
      </c>
      <c r="L52" s="48">
        <f t="shared" si="5"/>
        <v>643.65000000000009</v>
      </c>
      <c r="M52" s="48">
        <f t="shared" si="6"/>
        <v>560</v>
      </c>
      <c r="N52" s="54">
        <f t="shared" si="7"/>
        <v>645</v>
      </c>
      <c r="O52" s="155">
        <v>1000000</v>
      </c>
      <c r="P52" s="159">
        <v>1000000</v>
      </c>
      <c r="Q52" s="159">
        <v>1000000</v>
      </c>
      <c r="R52" s="138">
        <v>654</v>
      </c>
      <c r="S52" s="136">
        <v>792.9</v>
      </c>
      <c r="T52" s="137">
        <v>643.65000000000009</v>
      </c>
      <c r="U52" s="137">
        <v>715.5</v>
      </c>
      <c r="V52" s="160">
        <v>1000000</v>
      </c>
      <c r="W52" s="136">
        <v>560</v>
      </c>
      <c r="X52" s="137">
        <v>645</v>
      </c>
      <c r="Y52" s="137">
        <v>560</v>
      </c>
      <c r="Z52" s="138">
        <v>645</v>
      </c>
      <c r="AA52" s="72">
        <v>0.15</v>
      </c>
      <c r="AB52" s="119">
        <v>0.2</v>
      </c>
      <c r="AC52" s="263"/>
      <c r="AD52" s="283"/>
      <c r="AE52" s="260"/>
      <c r="AF52" s="283"/>
      <c r="AG52" s="260"/>
      <c r="AH52" s="283"/>
      <c r="AI52" s="260"/>
      <c r="AJ52" s="283"/>
      <c r="AK52" s="260"/>
      <c r="AL52" s="283"/>
      <c r="AM52" s="260"/>
      <c r="AN52" s="280"/>
      <c r="AO52" s="274"/>
      <c r="AP52" s="277"/>
      <c r="AQ52" s="277"/>
      <c r="AR52" s="277"/>
    </row>
    <row r="53" spans="1:44" s="16" customFormat="1" ht="25.2" customHeight="1" x14ac:dyDescent="0.25">
      <c r="A53" s="187"/>
      <c r="B53" s="24" t="s">
        <v>49</v>
      </c>
      <c r="C53" s="274"/>
      <c r="D53" s="277"/>
      <c r="E53" s="277"/>
      <c r="F53" s="280"/>
      <c r="G53" s="50" t="str">
        <f t="shared" si="0"/>
        <v>ФДМ</v>
      </c>
      <c r="H53" s="49" t="str">
        <f t="shared" si="1"/>
        <v>КурьерСервисЭкспресс</v>
      </c>
      <c r="I53" s="49" t="str">
        <f t="shared" si="2"/>
        <v>ФДМ</v>
      </c>
      <c r="J53" s="52" t="str">
        <f t="shared" si="3"/>
        <v>ЗЕСТ Экспресс</v>
      </c>
      <c r="K53" s="53">
        <f t="shared" si="4"/>
        <v>785</v>
      </c>
      <c r="L53" s="48">
        <f t="shared" si="5"/>
        <v>832.3</v>
      </c>
      <c r="M53" s="48">
        <f t="shared" si="6"/>
        <v>785</v>
      </c>
      <c r="N53" s="54">
        <f t="shared" si="7"/>
        <v>762</v>
      </c>
      <c r="O53" s="155">
        <v>1000000</v>
      </c>
      <c r="P53" s="159">
        <v>1000000</v>
      </c>
      <c r="Q53" s="159">
        <v>1000000</v>
      </c>
      <c r="R53" s="138">
        <v>762</v>
      </c>
      <c r="S53" s="136">
        <v>1035.45</v>
      </c>
      <c r="T53" s="137">
        <v>832.3</v>
      </c>
      <c r="U53" s="137">
        <v>919.80000000000007</v>
      </c>
      <c r="V53" s="160">
        <v>1000000</v>
      </c>
      <c r="W53" s="136">
        <v>785</v>
      </c>
      <c r="X53" s="137">
        <v>905</v>
      </c>
      <c r="Y53" s="137">
        <v>785</v>
      </c>
      <c r="Z53" s="138">
        <v>905</v>
      </c>
      <c r="AA53" s="72">
        <v>0.15</v>
      </c>
      <c r="AB53" s="119">
        <v>0.2</v>
      </c>
      <c r="AC53" s="263"/>
      <c r="AD53" s="283"/>
      <c r="AE53" s="260"/>
      <c r="AF53" s="283"/>
      <c r="AG53" s="260"/>
      <c r="AH53" s="283"/>
      <c r="AI53" s="260"/>
      <c r="AJ53" s="283"/>
      <c r="AK53" s="260"/>
      <c r="AL53" s="283"/>
      <c r="AM53" s="260"/>
      <c r="AN53" s="280"/>
      <c r="AO53" s="274"/>
      <c r="AP53" s="277"/>
      <c r="AQ53" s="277"/>
      <c r="AR53" s="277"/>
    </row>
    <row r="54" spans="1:44" s="16" customFormat="1" ht="21.75" customHeight="1" x14ac:dyDescent="0.25">
      <c r="A54" s="187"/>
      <c r="B54" s="24" t="s">
        <v>50</v>
      </c>
      <c r="C54" s="274"/>
      <c r="D54" s="277"/>
      <c r="E54" s="277"/>
      <c r="F54" s="280"/>
      <c r="G54" s="50" t="str">
        <f t="shared" si="0"/>
        <v>ФДМ</v>
      </c>
      <c r="H54" s="49" t="str">
        <f t="shared" si="1"/>
        <v>КурьерСервисЭкспресс</v>
      </c>
      <c r="I54" s="49" t="str">
        <f t="shared" si="2"/>
        <v>ФДМ</v>
      </c>
      <c r="J54" s="52" t="str">
        <f t="shared" si="3"/>
        <v>ЗЕСТ Экспресс</v>
      </c>
      <c r="K54" s="53">
        <f t="shared" si="4"/>
        <v>1010</v>
      </c>
      <c r="L54" s="48">
        <f t="shared" si="5"/>
        <v>1101.8</v>
      </c>
      <c r="M54" s="48">
        <f t="shared" si="6"/>
        <v>1010</v>
      </c>
      <c r="N54" s="54">
        <f t="shared" si="7"/>
        <v>879</v>
      </c>
      <c r="O54" s="155">
        <v>1000000</v>
      </c>
      <c r="P54" s="159">
        <v>1000000</v>
      </c>
      <c r="Q54" s="159">
        <v>1000000</v>
      </c>
      <c r="R54" s="138">
        <v>879</v>
      </c>
      <c r="S54" s="136">
        <v>1381.95</v>
      </c>
      <c r="T54" s="137">
        <v>1101.8</v>
      </c>
      <c r="U54" s="137">
        <v>1212.3</v>
      </c>
      <c r="V54" s="160">
        <v>1000000</v>
      </c>
      <c r="W54" s="136">
        <v>1010</v>
      </c>
      <c r="X54" s="137">
        <v>1165</v>
      </c>
      <c r="Y54" s="137">
        <v>1010</v>
      </c>
      <c r="Z54" s="138">
        <v>1165</v>
      </c>
      <c r="AA54" s="72">
        <v>0.2</v>
      </c>
      <c r="AB54" s="119">
        <v>0.15</v>
      </c>
      <c r="AC54" s="263"/>
      <c r="AD54" s="283"/>
      <c r="AE54" s="260"/>
      <c r="AF54" s="283"/>
      <c r="AG54" s="260"/>
      <c r="AH54" s="283"/>
      <c r="AI54" s="260"/>
      <c r="AJ54" s="283"/>
      <c r="AK54" s="260"/>
      <c r="AL54" s="283"/>
      <c r="AM54" s="260"/>
      <c r="AN54" s="280"/>
      <c r="AO54" s="274"/>
      <c r="AP54" s="277"/>
      <c r="AQ54" s="277"/>
      <c r="AR54" s="277"/>
    </row>
    <row r="55" spans="1:44" s="16" customFormat="1" ht="21.75" customHeight="1" x14ac:dyDescent="0.25">
      <c r="A55" s="187"/>
      <c r="B55" s="24" t="s">
        <v>51</v>
      </c>
      <c r="C55" s="274"/>
      <c r="D55" s="277"/>
      <c r="E55" s="277"/>
      <c r="F55" s="280"/>
      <c r="G55" s="50" t="str">
        <f t="shared" si="0"/>
        <v>КурьерСервисЭкспресс</v>
      </c>
      <c r="H55" s="49" t="str">
        <f t="shared" si="1"/>
        <v>КурьерСервисЭкспресс</v>
      </c>
      <c r="I55" s="49" t="str">
        <f t="shared" si="2"/>
        <v>ФДМ</v>
      </c>
      <c r="J55" s="52" t="str">
        <f t="shared" si="3"/>
        <v>ЗЕСТ Экспресс</v>
      </c>
      <c r="K55" s="53">
        <f t="shared" si="4"/>
        <v>991.80000000000007</v>
      </c>
      <c r="L55" s="48">
        <f t="shared" si="5"/>
        <v>1371.3</v>
      </c>
      <c r="M55" s="48">
        <f t="shared" si="6"/>
        <v>1235</v>
      </c>
      <c r="N55" s="54">
        <f t="shared" si="7"/>
        <v>1004</v>
      </c>
      <c r="O55" s="155">
        <v>1000000</v>
      </c>
      <c r="P55" s="159">
        <v>1000000</v>
      </c>
      <c r="Q55" s="159">
        <v>1000000</v>
      </c>
      <c r="R55" s="138">
        <v>1004</v>
      </c>
      <c r="S55" s="136">
        <v>991.80000000000007</v>
      </c>
      <c r="T55" s="137">
        <v>1371.3</v>
      </c>
      <c r="U55" s="137">
        <v>1504.8</v>
      </c>
      <c r="V55" s="160">
        <v>1000000</v>
      </c>
      <c r="W55" s="136">
        <v>1235</v>
      </c>
      <c r="X55" s="137">
        <v>1425</v>
      </c>
      <c r="Y55" s="137">
        <v>1235</v>
      </c>
      <c r="Z55" s="138">
        <v>1425</v>
      </c>
      <c r="AA55" s="72">
        <v>0.15</v>
      </c>
      <c r="AB55" s="119">
        <v>0.1</v>
      </c>
      <c r="AC55" s="263"/>
      <c r="AD55" s="283"/>
      <c r="AE55" s="260"/>
      <c r="AF55" s="283"/>
      <c r="AG55" s="260"/>
      <c r="AH55" s="283"/>
      <c r="AI55" s="260"/>
      <c r="AJ55" s="283"/>
      <c r="AK55" s="260"/>
      <c r="AL55" s="283"/>
      <c r="AM55" s="260"/>
      <c r="AN55" s="280"/>
      <c r="AO55" s="274"/>
      <c r="AP55" s="277"/>
      <c r="AQ55" s="277"/>
      <c r="AR55" s="277"/>
    </row>
    <row r="56" spans="1:44" s="16" customFormat="1" ht="27.6" customHeight="1" x14ac:dyDescent="0.25">
      <c r="A56" s="187"/>
      <c r="B56" s="24" t="s">
        <v>52</v>
      </c>
      <c r="C56" s="274"/>
      <c r="D56" s="277"/>
      <c r="E56" s="277"/>
      <c r="F56" s="280"/>
      <c r="G56" s="50" t="str">
        <f t="shared" si="0"/>
        <v>КурьерСервисЭкспресс</v>
      </c>
      <c r="H56" s="49" t="str">
        <f t="shared" si="1"/>
        <v>КурьерСервисЭкспресс</v>
      </c>
      <c r="I56" s="49" t="str">
        <f t="shared" si="2"/>
        <v>ФДМ</v>
      </c>
      <c r="J56" s="52" t="str">
        <f t="shared" si="3"/>
        <v>ЗЕСТ Экспресс</v>
      </c>
      <c r="K56" s="53">
        <f t="shared" si="4"/>
        <v>991.80000000000007</v>
      </c>
      <c r="L56" s="48">
        <f t="shared" si="5"/>
        <v>1640.8</v>
      </c>
      <c r="M56" s="48">
        <f t="shared" si="6"/>
        <v>1460</v>
      </c>
      <c r="N56" s="54">
        <f t="shared" si="7"/>
        <v>1137</v>
      </c>
      <c r="O56" s="155">
        <v>1000000</v>
      </c>
      <c r="P56" s="159">
        <v>1000000</v>
      </c>
      <c r="Q56" s="159">
        <v>1000000</v>
      </c>
      <c r="R56" s="138">
        <v>1137</v>
      </c>
      <c r="S56" s="136">
        <v>991.80000000000007</v>
      </c>
      <c r="T56" s="137">
        <v>1640.8</v>
      </c>
      <c r="U56" s="137">
        <v>1797.3</v>
      </c>
      <c r="V56" s="160">
        <v>1000000</v>
      </c>
      <c r="W56" s="136">
        <v>1460</v>
      </c>
      <c r="X56" s="137">
        <v>1685</v>
      </c>
      <c r="Y56" s="137">
        <v>1460</v>
      </c>
      <c r="Z56" s="138">
        <v>1685</v>
      </c>
      <c r="AA56" s="72">
        <v>0.1</v>
      </c>
      <c r="AB56" s="119">
        <v>0.05</v>
      </c>
      <c r="AC56" s="263"/>
      <c r="AD56" s="283"/>
      <c r="AE56" s="260"/>
      <c r="AF56" s="283"/>
      <c r="AG56" s="260"/>
      <c r="AH56" s="283"/>
      <c r="AI56" s="260"/>
      <c r="AJ56" s="283"/>
      <c r="AK56" s="260"/>
      <c r="AL56" s="283"/>
      <c r="AM56" s="260"/>
      <c r="AN56" s="280"/>
      <c r="AO56" s="274"/>
      <c r="AP56" s="277"/>
      <c r="AQ56" s="277"/>
      <c r="AR56" s="277"/>
    </row>
    <row r="57" spans="1:44" s="16" customFormat="1" ht="27.6" customHeight="1" x14ac:dyDescent="0.25">
      <c r="A57" s="187"/>
      <c r="B57" s="24" t="s">
        <v>53</v>
      </c>
      <c r="C57" s="274"/>
      <c r="D57" s="277"/>
      <c r="E57" s="277"/>
      <c r="F57" s="280"/>
      <c r="G57" s="50" t="str">
        <f t="shared" si="0"/>
        <v>КурьерСервисЭкспресс</v>
      </c>
      <c r="H57" s="49" t="str">
        <f t="shared" si="1"/>
        <v>ФДМ</v>
      </c>
      <c r="I57" s="49" t="str">
        <f t="shared" si="2"/>
        <v>ФДМ</v>
      </c>
      <c r="J57" s="52" t="str">
        <f t="shared" si="3"/>
        <v>ЗЕСТ Экспресс</v>
      </c>
      <c r="K57" s="53">
        <f t="shared" si="4"/>
        <v>991.80000000000007</v>
      </c>
      <c r="L57" s="48">
        <f t="shared" si="5"/>
        <v>1425</v>
      </c>
      <c r="M57" s="48">
        <f t="shared" si="6"/>
        <v>1685</v>
      </c>
      <c r="N57" s="54">
        <f t="shared" si="7"/>
        <v>1278</v>
      </c>
      <c r="O57" s="155">
        <v>1000000</v>
      </c>
      <c r="P57" s="159">
        <v>1000000</v>
      </c>
      <c r="Q57" s="159">
        <v>1000000</v>
      </c>
      <c r="R57" s="138">
        <v>1278</v>
      </c>
      <c r="S57" s="136">
        <v>991.80000000000007</v>
      </c>
      <c r="T57" s="137">
        <v>1891.4</v>
      </c>
      <c r="U57" s="137">
        <v>2074.5</v>
      </c>
      <c r="V57" s="160">
        <v>1000000</v>
      </c>
      <c r="W57" s="136">
        <v>1685</v>
      </c>
      <c r="X57" s="137">
        <v>1425</v>
      </c>
      <c r="Y57" s="137">
        <v>1685</v>
      </c>
      <c r="Z57" s="138">
        <v>1425</v>
      </c>
      <c r="AA57" s="72">
        <v>0.05</v>
      </c>
      <c r="AB57" s="119">
        <v>0.05</v>
      </c>
      <c r="AC57" s="263"/>
      <c r="AD57" s="283"/>
      <c r="AE57" s="260"/>
      <c r="AF57" s="283"/>
      <c r="AG57" s="260"/>
      <c r="AH57" s="283"/>
      <c r="AI57" s="260"/>
      <c r="AJ57" s="283"/>
      <c r="AK57" s="260"/>
      <c r="AL57" s="283"/>
      <c r="AM57" s="260"/>
      <c r="AN57" s="280"/>
      <c r="AO57" s="274"/>
      <c r="AP57" s="277"/>
      <c r="AQ57" s="277"/>
      <c r="AR57" s="277"/>
    </row>
    <row r="58" spans="1:44" s="16" customFormat="1" ht="42" customHeight="1" thickBot="1" x14ac:dyDescent="0.3">
      <c r="A58" s="187"/>
      <c r="B58" s="28" t="s">
        <v>54</v>
      </c>
      <c r="C58" s="275"/>
      <c r="D58" s="278"/>
      <c r="E58" s="278"/>
      <c r="F58" s="281"/>
      <c r="G58" s="50" t="str">
        <f t="shared" si="0"/>
        <v>ФДМ</v>
      </c>
      <c r="H58" s="49" t="str">
        <f t="shared" si="1"/>
        <v>КурьерСервисЭкспресс</v>
      </c>
      <c r="I58" s="49" t="str">
        <f t="shared" si="2"/>
        <v>ФДМ</v>
      </c>
      <c r="J58" s="52" t="str">
        <f t="shared" si="3"/>
        <v>ЗЕСТ Экспресс</v>
      </c>
      <c r="K58" s="53">
        <f t="shared" si="4"/>
        <v>45</v>
      </c>
      <c r="L58" s="48">
        <f t="shared" si="5"/>
        <v>47.6</v>
      </c>
      <c r="M58" s="48">
        <f t="shared" si="6"/>
        <v>45</v>
      </c>
      <c r="N58" s="54">
        <f t="shared" si="7"/>
        <v>23</v>
      </c>
      <c r="O58" s="155">
        <v>1000000</v>
      </c>
      <c r="P58" s="159">
        <v>1000000</v>
      </c>
      <c r="Q58" s="159">
        <v>1000000</v>
      </c>
      <c r="R58" s="138">
        <v>23</v>
      </c>
      <c r="S58" s="136">
        <v>61.2</v>
      </c>
      <c r="T58" s="137">
        <v>47.6</v>
      </c>
      <c r="U58" s="137">
        <v>61.2</v>
      </c>
      <c r="V58" s="160">
        <v>1000000</v>
      </c>
      <c r="W58" s="136">
        <v>45</v>
      </c>
      <c r="X58" s="137">
        <v>52</v>
      </c>
      <c r="Y58" s="137">
        <v>45</v>
      </c>
      <c r="Z58" s="138">
        <v>52</v>
      </c>
      <c r="AA58" s="72">
        <v>0.05</v>
      </c>
      <c r="AB58" s="119">
        <v>0.05</v>
      </c>
      <c r="AC58" s="263"/>
      <c r="AD58" s="283"/>
      <c r="AE58" s="260"/>
      <c r="AF58" s="283"/>
      <c r="AG58" s="260"/>
      <c r="AH58" s="283"/>
      <c r="AI58" s="260"/>
      <c r="AJ58" s="283"/>
      <c r="AK58" s="260"/>
      <c r="AL58" s="283"/>
      <c r="AM58" s="260"/>
      <c r="AN58" s="281"/>
      <c r="AO58" s="275"/>
      <c r="AP58" s="278"/>
      <c r="AQ58" s="278"/>
      <c r="AR58" s="278"/>
    </row>
    <row r="59" spans="1:44" s="35" customFormat="1" ht="42" hidden="1" customHeight="1" x14ac:dyDescent="0.25">
      <c r="A59" s="29"/>
      <c r="B59" s="30"/>
      <c r="C59" s="31"/>
      <c r="D59" s="32"/>
      <c r="E59" s="33"/>
      <c r="F59" s="34"/>
      <c r="G59" s="50" t="e">
        <f t="shared" si="0"/>
        <v>#REF!</v>
      </c>
      <c r="H59" s="49" t="e">
        <f t="shared" si="1"/>
        <v>#REF!</v>
      </c>
      <c r="I59" s="49" t="e">
        <f t="shared" si="2"/>
        <v>#REF!</v>
      </c>
      <c r="J59" s="52" t="e">
        <f t="shared" si="3"/>
        <v>#REF!</v>
      </c>
      <c r="K59" s="53" t="e">
        <f t="shared" si="4"/>
        <v>#REF!</v>
      </c>
      <c r="L59" s="48" t="e">
        <f t="shared" si="5"/>
        <v>#REF!</v>
      </c>
      <c r="M59" s="48" t="e">
        <f t="shared" si="6"/>
        <v>#REF!</v>
      </c>
      <c r="N59" s="54" t="e">
        <f t="shared" si="7"/>
        <v>#REF!</v>
      </c>
      <c r="O59" s="47" t="e">
        <f>SUMPRODUCT(#REF!,O49:O58)</f>
        <v>#REF!</v>
      </c>
      <c r="P59" s="32" t="e">
        <f>SUMPRODUCT(#REF!,P49:P58)</f>
        <v>#REF!</v>
      </c>
      <c r="Q59" s="33" t="e">
        <f>SUMPRODUCT(#REF!,Q49:Q58)</f>
        <v>#REF!</v>
      </c>
      <c r="R59" s="34" t="e">
        <f>SUMPRODUCT(#REF!,R49:R58)</f>
        <v>#REF!</v>
      </c>
      <c r="S59" s="31" t="e">
        <f>SUMPRODUCT(#REF!,S49:S58)</f>
        <v>#REF!</v>
      </c>
      <c r="T59" s="43"/>
      <c r="U59" s="43" t="e">
        <f>SUMPRODUCT(#REF!,U49:U58)</f>
        <v>#REF!</v>
      </c>
      <c r="V59" s="44"/>
      <c r="W59" s="31" t="e">
        <f>SUMPRODUCT(#REF!,W49:W58)</f>
        <v>#REF!</v>
      </c>
      <c r="X59" s="32" t="e">
        <f>SUMPRODUCT(#REF!,X49:X58)</f>
        <v>#REF!</v>
      </c>
      <c r="Y59" s="33" t="e">
        <f>SUMPRODUCT(#REF!,Y49:Y58)</f>
        <v>#REF!</v>
      </c>
      <c r="Z59" s="34" t="e">
        <f>SUMPRODUCT(#REF!,Z49:Z58)</f>
        <v>#REF!</v>
      </c>
      <c r="AA59" s="74">
        <f>SUM(AA49:AA58)</f>
        <v>1.0000000000000002</v>
      </c>
      <c r="AB59" s="121">
        <f>SUM(AB49:AB58)</f>
        <v>1.0000000000000002</v>
      </c>
      <c r="AC59" s="31"/>
      <c r="AD59" s="32"/>
      <c r="AE59" s="33"/>
      <c r="AF59" s="32"/>
      <c r="AG59" s="33"/>
      <c r="AH59" s="43"/>
      <c r="AI59" s="43"/>
      <c r="AJ59" s="43"/>
      <c r="AK59" s="33"/>
      <c r="AL59" s="32"/>
      <c r="AM59" s="33"/>
      <c r="AN59" s="34"/>
      <c r="AO59" s="31"/>
      <c r="AP59" s="32"/>
      <c r="AQ59" s="33"/>
      <c r="AR59" s="32"/>
    </row>
    <row r="60" spans="1:44" s="16" customFormat="1" ht="28.8" x14ac:dyDescent="0.25">
      <c r="A60" s="187" t="s">
        <v>4</v>
      </c>
      <c r="B60" s="24" t="s">
        <v>42</v>
      </c>
      <c r="C60" s="273" t="str">
        <f>IF(AO60=AC60,$AC$34,IF(AO60=AG60,$AG$34,IF(AO60=AK60,$AK$34,0)))</f>
        <v>ЗЕСТ Экспресс</v>
      </c>
      <c r="D60" s="276" t="str">
        <f>IF(AP60=AD60,$AC$34,IF(AP60=AH60,$AG$34,IF(AP60=AL60,$AK$34,0)))</f>
        <v>ФДМ</v>
      </c>
      <c r="E60" s="276" t="str">
        <f>IF(AQ60=AE60,$AC$34,IF(AQ60=AI60,$AG$34,IF(AQ60=AM60,$AK$34,0)))</f>
        <v>ЗЕСТ Экспресс</v>
      </c>
      <c r="F60" s="279" t="str">
        <f>IF(AR60=AF60,$AC$34,IF(AR60=AJ60,$AG$34,IF(AR60=AN60,$AK$34,0)))</f>
        <v>КурьерСервисЭкспресс</v>
      </c>
      <c r="G60" s="50" t="str">
        <f t="shared" si="0"/>
        <v>КурьерСервисЭкспресс</v>
      </c>
      <c r="H60" s="49" t="str">
        <f t="shared" si="1"/>
        <v>КурьерСервисЭкспресс</v>
      </c>
      <c r="I60" s="49" t="str">
        <f t="shared" si="2"/>
        <v>КурьерСервисЭкспресс</v>
      </c>
      <c r="J60" s="52" t="str">
        <f t="shared" si="3"/>
        <v>КурьерСервисЭкспресс</v>
      </c>
      <c r="K60" s="53">
        <f t="shared" si="4"/>
        <v>350</v>
      </c>
      <c r="L60" s="48">
        <f t="shared" si="5"/>
        <v>250</v>
      </c>
      <c r="M60" s="48">
        <f t="shared" si="6"/>
        <v>350</v>
      </c>
      <c r="N60" s="54">
        <f t="shared" si="7"/>
        <v>250</v>
      </c>
      <c r="O60" s="140">
        <v>356</v>
      </c>
      <c r="P60" s="159">
        <v>1000000</v>
      </c>
      <c r="Q60" s="137">
        <v>684</v>
      </c>
      <c r="R60" s="138">
        <v>684</v>
      </c>
      <c r="S60" s="136">
        <v>350</v>
      </c>
      <c r="T60" s="137">
        <v>250</v>
      </c>
      <c r="U60" s="137">
        <v>350</v>
      </c>
      <c r="V60" s="138">
        <v>250</v>
      </c>
      <c r="W60" s="163">
        <v>1000000</v>
      </c>
      <c r="X60" s="137">
        <v>391</v>
      </c>
      <c r="Y60" s="159">
        <v>1000000</v>
      </c>
      <c r="Z60" s="160">
        <v>1000000</v>
      </c>
      <c r="AA60" s="70">
        <v>0.05</v>
      </c>
      <c r="AB60" s="118">
        <v>0.05</v>
      </c>
      <c r="AC60" s="273">
        <f>SUMPRODUCT(O60:O69,$AA$60:$AA$69)</f>
        <v>639.10000000000014</v>
      </c>
      <c r="AD60" s="276">
        <f>SUMPRODUCT(P60:P69,$AB$60:$AB$69)</f>
        <v>1000000</v>
      </c>
      <c r="AE60" s="276">
        <f>SUMPRODUCT(Q60:Q69,$AA$60:$AA$69)</f>
        <v>979.55000000000007</v>
      </c>
      <c r="AF60" s="276">
        <f>SUMPRODUCT(R60:R69,$AB$60:$AB$69)</f>
        <v>909.6</v>
      </c>
      <c r="AG60" s="276">
        <f>SUMPRODUCT(S60:S69,$AA$60:$AA$69)</f>
        <v>957.255</v>
      </c>
      <c r="AH60" s="276">
        <f>SUMPRODUCT(T60:T69,$AB$60:$AB$69)</f>
        <v>758.89499999999998</v>
      </c>
      <c r="AI60" s="276">
        <f>SUMPRODUCT(U60:U69,$AA$60:$AA$69)</f>
        <v>1091.8049999999998</v>
      </c>
      <c r="AJ60" s="276">
        <f>SUMPRODUCT(V60:V69,$AB$60:$AB$69)</f>
        <v>758.89499999999998</v>
      </c>
      <c r="AK60" s="276">
        <f>SUMPRODUCT(W60:W69,$AA$60:$AA$69)</f>
        <v>1000000</v>
      </c>
      <c r="AL60" s="276">
        <f>SUMPRODUCT(X60:X69,$AB$60:$AB$69)</f>
        <v>656.44999999999993</v>
      </c>
      <c r="AM60" s="276">
        <f>SUMPRODUCT(Y60:Y69,$AA$60:$AA$69)</f>
        <v>1000000</v>
      </c>
      <c r="AN60" s="279">
        <f>SUMPRODUCT(Z60:Z69,$AB$60:$AB$69)</f>
        <v>1000000</v>
      </c>
      <c r="AO60" s="273">
        <f>MIN(AC60,AG60,AK60)</f>
        <v>639.10000000000014</v>
      </c>
      <c r="AP60" s="276">
        <f>MIN(AD60,AH60,AL60)</f>
        <v>656.44999999999993</v>
      </c>
      <c r="AQ60" s="276">
        <f>MIN(AE60,AI60,AM60)</f>
        <v>979.55000000000007</v>
      </c>
      <c r="AR60" s="276">
        <f>MIN(AF60,AJ60,AN60)</f>
        <v>758.89499999999998</v>
      </c>
    </row>
    <row r="61" spans="1:44" s="16" customFormat="1" ht="26.4" customHeight="1" x14ac:dyDescent="0.25">
      <c r="A61" s="187"/>
      <c r="B61" s="24" t="s">
        <v>46</v>
      </c>
      <c r="C61" s="274"/>
      <c r="D61" s="277"/>
      <c r="E61" s="277"/>
      <c r="F61" s="280"/>
      <c r="G61" s="50" t="str">
        <f t="shared" si="0"/>
        <v>ЗЕСТ Экспресс</v>
      </c>
      <c r="H61" s="49" t="str">
        <f t="shared" si="1"/>
        <v>КурьерСервисЭкспресс</v>
      </c>
      <c r="I61" s="49" t="str">
        <f t="shared" si="2"/>
        <v>КурьерСервисЭкспресс</v>
      </c>
      <c r="J61" s="52" t="str">
        <f t="shared" si="3"/>
        <v>КурьерСервисЭкспресс</v>
      </c>
      <c r="K61" s="53">
        <f t="shared" si="4"/>
        <v>375</v>
      </c>
      <c r="L61" s="48">
        <f t="shared" si="5"/>
        <v>300</v>
      </c>
      <c r="M61" s="48">
        <f t="shared" si="6"/>
        <v>400</v>
      </c>
      <c r="N61" s="54">
        <f t="shared" si="7"/>
        <v>300</v>
      </c>
      <c r="O61" s="140">
        <v>375</v>
      </c>
      <c r="P61" s="159">
        <v>1000000</v>
      </c>
      <c r="Q61" s="137">
        <v>716</v>
      </c>
      <c r="R61" s="138">
        <v>716</v>
      </c>
      <c r="S61" s="136">
        <v>400</v>
      </c>
      <c r="T61" s="137">
        <v>300</v>
      </c>
      <c r="U61" s="137">
        <v>400</v>
      </c>
      <c r="V61" s="138">
        <v>300</v>
      </c>
      <c r="W61" s="163">
        <v>1000000</v>
      </c>
      <c r="X61" s="137">
        <v>391</v>
      </c>
      <c r="Y61" s="159">
        <v>1000000</v>
      </c>
      <c r="Z61" s="160">
        <v>1000000</v>
      </c>
      <c r="AA61" s="72">
        <v>0.05</v>
      </c>
      <c r="AB61" s="119">
        <v>0.05</v>
      </c>
      <c r="AC61" s="274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80"/>
      <c r="AO61" s="274"/>
      <c r="AP61" s="277"/>
      <c r="AQ61" s="277"/>
      <c r="AR61" s="277"/>
    </row>
    <row r="62" spans="1:44" s="16" customFormat="1" ht="27.6" customHeight="1" x14ac:dyDescent="0.25">
      <c r="A62" s="187"/>
      <c r="B62" s="24" t="s">
        <v>47</v>
      </c>
      <c r="C62" s="274"/>
      <c r="D62" s="277"/>
      <c r="E62" s="277"/>
      <c r="F62" s="280"/>
      <c r="G62" s="50" t="str">
        <f t="shared" si="0"/>
        <v>ЗЕСТ Экспресс</v>
      </c>
      <c r="H62" s="49" t="str">
        <f t="shared" si="1"/>
        <v>ФДМ</v>
      </c>
      <c r="I62" s="49" t="str">
        <f t="shared" si="2"/>
        <v>КурьерСервисЭкспресс</v>
      </c>
      <c r="J62" s="52" t="str">
        <f t="shared" si="3"/>
        <v>КурьерСервисЭкспресс</v>
      </c>
      <c r="K62" s="53">
        <f t="shared" si="4"/>
        <v>432</v>
      </c>
      <c r="L62" s="48">
        <f t="shared" si="5"/>
        <v>451</v>
      </c>
      <c r="M62" s="48">
        <f t="shared" si="6"/>
        <v>598.5</v>
      </c>
      <c r="N62" s="54">
        <f t="shared" si="7"/>
        <v>488.25</v>
      </c>
      <c r="O62" s="140">
        <v>432</v>
      </c>
      <c r="P62" s="159">
        <v>1000000</v>
      </c>
      <c r="Q62" s="137">
        <v>757</v>
      </c>
      <c r="R62" s="138">
        <v>757</v>
      </c>
      <c r="S62" s="136">
        <v>598.5</v>
      </c>
      <c r="T62" s="137">
        <v>488.25</v>
      </c>
      <c r="U62" s="137">
        <v>598.5</v>
      </c>
      <c r="V62" s="138">
        <v>488.25</v>
      </c>
      <c r="W62" s="163">
        <v>1000000</v>
      </c>
      <c r="X62" s="137">
        <v>451</v>
      </c>
      <c r="Y62" s="159">
        <v>1000000</v>
      </c>
      <c r="Z62" s="160">
        <v>1000000</v>
      </c>
      <c r="AA62" s="72">
        <v>0.05</v>
      </c>
      <c r="AB62" s="119">
        <v>0.1</v>
      </c>
      <c r="AC62" s="274"/>
      <c r="AD62" s="277"/>
      <c r="AE62" s="277"/>
      <c r="AF62" s="277"/>
      <c r="AG62" s="277"/>
      <c r="AH62" s="277"/>
      <c r="AI62" s="277"/>
      <c r="AJ62" s="277"/>
      <c r="AK62" s="277"/>
      <c r="AL62" s="277"/>
      <c r="AM62" s="277"/>
      <c r="AN62" s="280"/>
      <c r="AO62" s="274"/>
      <c r="AP62" s="277"/>
      <c r="AQ62" s="277"/>
      <c r="AR62" s="277"/>
    </row>
    <row r="63" spans="1:44" s="16" customFormat="1" ht="27.6" customHeight="1" x14ac:dyDescent="0.25">
      <c r="A63" s="187"/>
      <c r="B63" s="24" t="s">
        <v>48</v>
      </c>
      <c r="C63" s="274"/>
      <c r="D63" s="277"/>
      <c r="E63" s="277"/>
      <c r="F63" s="280"/>
      <c r="G63" s="50" t="str">
        <f t="shared" si="0"/>
        <v>ЗЕСТ Экспресс</v>
      </c>
      <c r="H63" s="49" t="str">
        <f t="shared" si="1"/>
        <v>ФДМ</v>
      </c>
      <c r="I63" s="49" t="str">
        <f t="shared" si="2"/>
        <v>КурьерСервисЭкспресс</v>
      </c>
      <c r="J63" s="52" t="str">
        <f t="shared" si="3"/>
        <v>КурьерСервисЭкспресс</v>
      </c>
      <c r="K63" s="53">
        <f t="shared" si="4"/>
        <v>480</v>
      </c>
      <c r="L63" s="48">
        <f t="shared" si="5"/>
        <v>511</v>
      </c>
      <c r="M63" s="48">
        <f t="shared" si="6"/>
        <v>715.5</v>
      </c>
      <c r="N63" s="54">
        <f t="shared" si="7"/>
        <v>579.25</v>
      </c>
      <c r="O63" s="140">
        <v>480</v>
      </c>
      <c r="P63" s="159">
        <v>1000000</v>
      </c>
      <c r="Q63" s="137">
        <v>792</v>
      </c>
      <c r="R63" s="138">
        <v>792</v>
      </c>
      <c r="S63" s="136">
        <v>715.5</v>
      </c>
      <c r="T63" s="137">
        <v>579.25</v>
      </c>
      <c r="U63" s="137">
        <v>715.5</v>
      </c>
      <c r="V63" s="138">
        <v>579.25</v>
      </c>
      <c r="W63" s="163">
        <v>1000000</v>
      </c>
      <c r="X63" s="137">
        <v>511</v>
      </c>
      <c r="Y63" s="159">
        <v>1000000</v>
      </c>
      <c r="Z63" s="160">
        <v>1000000</v>
      </c>
      <c r="AA63" s="72">
        <v>0.1</v>
      </c>
      <c r="AB63" s="119">
        <v>0.2</v>
      </c>
      <c r="AC63" s="274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80"/>
      <c r="AO63" s="274"/>
      <c r="AP63" s="277"/>
      <c r="AQ63" s="277"/>
      <c r="AR63" s="277"/>
    </row>
    <row r="64" spans="1:44" s="16" customFormat="1" ht="27.6" customHeight="1" x14ac:dyDescent="0.25">
      <c r="A64" s="187"/>
      <c r="B64" s="24" t="s">
        <v>49</v>
      </c>
      <c r="C64" s="274"/>
      <c r="D64" s="277"/>
      <c r="E64" s="277"/>
      <c r="F64" s="280"/>
      <c r="G64" s="50" t="str">
        <f t="shared" si="0"/>
        <v>ЗЕСТ Экспресс</v>
      </c>
      <c r="H64" s="49" t="str">
        <f t="shared" si="1"/>
        <v>ФДМ</v>
      </c>
      <c r="I64" s="49" t="str">
        <f t="shared" si="2"/>
        <v>КурьерСервисЭкспресс</v>
      </c>
      <c r="J64" s="52" t="str">
        <f t="shared" si="3"/>
        <v>КурьерСервисЭкспресс</v>
      </c>
      <c r="K64" s="53">
        <f t="shared" si="4"/>
        <v>603</v>
      </c>
      <c r="L64" s="48">
        <f t="shared" si="5"/>
        <v>661</v>
      </c>
      <c r="M64" s="48">
        <f t="shared" si="6"/>
        <v>919.80000000000007</v>
      </c>
      <c r="N64" s="54">
        <f t="shared" si="7"/>
        <v>738.5</v>
      </c>
      <c r="O64" s="140">
        <v>603</v>
      </c>
      <c r="P64" s="159">
        <v>1000000</v>
      </c>
      <c r="Q64" s="137">
        <v>920</v>
      </c>
      <c r="R64" s="138">
        <v>920</v>
      </c>
      <c r="S64" s="136">
        <v>919.80000000000007</v>
      </c>
      <c r="T64" s="137">
        <v>738.5</v>
      </c>
      <c r="U64" s="137">
        <v>919.80000000000007</v>
      </c>
      <c r="V64" s="138">
        <v>738.5</v>
      </c>
      <c r="W64" s="163">
        <v>1000000</v>
      </c>
      <c r="X64" s="137">
        <v>661</v>
      </c>
      <c r="Y64" s="159">
        <v>1000000</v>
      </c>
      <c r="Z64" s="160">
        <v>1000000</v>
      </c>
      <c r="AA64" s="72">
        <v>0.15</v>
      </c>
      <c r="AB64" s="119">
        <v>0.2</v>
      </c>
      <c r="AC64" s="274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80"/>
      <c r="AO64" s="274"/>
      <c r="AP64" s="277"/>
      <c r="AQ64" s="277"/>
      <c r="AR64" s="277"/>
    </row>
    <row r="65" spans="1:44" s="16" customFormat="1" ht="27.6" customHeight="1" x14ac:dyDescent="0.25">
      <c r="A65" s="187"/>
      <c r="B65" s="24" t="s">
        <v>50</v>
      </c>
      <c r="C65" s="274"/>
      <c r="D65" s="277"/>
      <c r="E65" s="277"/>
      <c r="F65" s="280"/>
      <c r="G65" s="50" t="str">
        <f t="shared" si="0"/>
        <v>ЗЕСТ Экспресс</v>
      </c>
      <c r="H65" s="49" t="str">
        <f t="shared" si="1"/>
        <v>ФДМ</v>
      </c>
      <c r="I65" s="49" t="str">
        <f t="shared" si="2"/>
        <v>ЗЕСТ Экспресс</v>
      </c>
      <c r="J65" s="52" t="str">
        <f t="shared" si="3"/>
        <v>КурьерСервисЭкспресс</v>
      </c>
      <c r="K65" s="53">
        <f t="shared" si="4"/>
        <v>716</v>
      </c>
      <c r="L65" s="48">
        <f t="shared" si="5"/>
        <v>811</v>
      </c>
      <c r="M65" s="48">
        <f t="shared" si="6"/>
        <v>1057</v>
      </c>
      <c r="N65" s="54">
        <f t="shared" si="7"/>
        <v>966</v>
      </c>
      <c r="O65" s="140">
        <v>716</v>
      </c>
      <c r="P65" s="159">
        <v>1000000</v>
      </c>
      <c r="Q65" s="137">
        <v>1057</v>
      </c>
      <c r="R65" s="138">
        <v>1057</v>
      </c>
      <c r="S65" s="136">
        <v>1212.3</v>
      </c>
      <c r="T65" s="137">
        <v>966</v>
      </c>
      <c r="U65" s="137">
        <v>1212.3</v>
      </c>
      <c r="V65" s="138">
        <v>966</v>
      </c>
      <c r="W65" s="163">
        <v>1000000</v>
      </c>
      <c r="X65" s="137">
        <v>811</v>
      </c>
      <c r="Y65" s="159">
        <v>1000000</v>
      </c>
      <c r="Z65" s="160">
        <v>1000000</v>
      </c>
      <c r="AA65" s="72">
        <v>0.25</v>
      </c>
      <c r="AB65" s="119">
        <v>0.15</v>
      </c>
      <c r="AC65" s="274"/>
      <c r="AD65" s="277"/>
      <c r="AE65" s="277"/>
      <c r="AF65" s="277"/>
      <c r="AG65" s="277"/>
      <c r="AH65" s="277"/>
      <c r="AI65" s="277"/>
      <c r="AJ65" s="277"/>
      <c r="AK65" s="277"/>
      <c r="AL65" s="277"/>
      <c r="AM65" s="277"/>
      <c r="AN65" s="280"/>
      <c r="AO65" s="274"/>
      <c r="AP65" s="277"/>
      <c r="AQ65" s="277"/>
      <c r="AR65" s="277"/>
    </row>
    <row r="66" spans="1:44" s="16" customFormat="1" ht="27.6" customHeight="1" x14ac:dyDescent="0.25">
      <c r="A66" s="187"/>
      <c r="B66" s="24" t="s">
        <v>51</v>
      </c>
      <c r="C66" s="274"/>
      <c r="D66" s="277"/>
      <c r="E66" s="277"/>
      <c r="F66" s="280"/>
      <c r="G66" s="50" t="str">
        <f t="shared" si="0"/>
        <v>ЗЕСТ Экспресс</v>
      </c>
      <c r="H66" s="49" t="str">
        <f t="shared" si="1"/>
        <v>ФДМ</v>
      </c>
      <c r="I66" s="49" t="str">
        <f t="shared" si="2"/>
        <v>ЗЕСТ Экспресс</v>
      </c>
      <c r="J66" s="52" t="str">
        <f t="shared" si="3"/>
        <v>КурьерСервисЭкспресс</v>
      </c>
      <c r="K66" s="53">
        <f t="shared" si="4"/>
        <v>821</v>
      </c>
      <c r="L66" s="48">
        <f t="shared" si="5"/>
        <v>961</v>
      </c>
      <c r="M66" s="48">
        <f t="shared" si="6"/>
        <v>1204</v>
      </c>
      <c r="N66" s="54">
        <f t="shared" si="7"/>
        <v>1193.5</v>
      </c>
      <c r="O66" s="140">
        <v>821</v>
      </c>
      <c r="P66" s="159">
        <v>1000000</v>
      </c>
      <c r="Q66" s="137">
        <v>1204</v>
      </c>
      <c r="R66" s="138">
        <v>1204</v>
      </c>
      <c r="S66" s="136">
        <v>1504.8</v>
      </c>
      <c r="T66" s="137">
        <v>1193.5</v>
      </c>
      <c r="U66" s="137">
        <v>1504.8</v>
      </c>
      <c r="V66" s="138">
        <v>1193.5</v>
      </c>
      <c r="W66" s="163">
        <v>1000000</v>
      </c>
      <c r="X66" s="137">
        <v>961</v>
      </c>
      <c r="Y66" s="159">
        <v>1000000</v>
      </c>
      <c r="Z66" s="160">
        <v>1000000</v>
      </c>
      <c r="AA66" s="72">
        <v>0.15</v>
      </c>
      <c r="AB66" s="119">
        <v>0.1</v>
      </c>
      <c r="AC66" s="274"/>
      <c r="AD66" s="277"/>
      <c r="AE66" s="277"/>
      <c r="AF66" s="277"/>
      <c r="AG66" s="277"/>
      <c r="AH66" s="277"/>
      <c r="AI66" s="277"/>
      <c r="AJ66" s="277"/>
      <c r="AK66" s="277"/>
      <c r="AL66" s="277"/>
      <c r="AM66" s="277"/>
      <c r="AN66" s="280"/>
      <c r="AO66" s="274"/>
      <c r="AP66" s="277"/>
      <c r="AQ66" s="277"/>
      <c r="AR66" s="277"/>
    </row>
    <row r="67" spans="1:44" s="16" customFormat="1" ht="27.6" customHeight="1" x14ac:dyDescent="0.25">
      <c r="A67" s="187"/>
      <c r="B67" s="24" t="s">
        <v>52</v>
      </c>
      <c r="C67" s="274"/>
      <c r="D67" s="277"/>
      <c r="E67" s="277"/>
      <c r="F67" s="280"/>
      <c r="G67" s="50" t="str">
        <f t="shared" si="0"/>
        <v>ЗЕСТ Экспресс</v>
      </c>
      <c r="H67" s="49" t="str">
        <f t="shared" si="1"/>
        <v>ФДМ</v>
      </c>
      <c r="I67" s="49" t="str">
        <f t="shared" si="2"/>
        <v>ЗЕСТ Экспресс</v>
      </c>
      <c r="J67" s="52" t="str">
        <f t="shared" si="3"/>
        <v>ЗЕСТ Экспресс</v>
      </c>
      <c r="K67" s="53">
        <f t="shared" si="4"/>
        <v>902</v>
      </c>
      <c r="L67" s="48">
        <f t="shared" si="5"/>
        <v>1111</v>
      </c>
      <c r="M67" s="48">
        <f t="shared" si="6"/>
        <v>1342</v>
      </c>
      <c r="N67" s="54">
        <f t="shared" si="7"/>
        <v>1342</v>
      </c>
      <c r="O67" s="140">
        <v>902</v>
      </c>
      <c r="P67" s="159">
        <v>1000000</v>
      </c>
      <c r="Q67" s="137">
        <v>1342</v>
      </c>
      <c r="R67" s="138">
        <v>1342</v>
      </c>
      <c r="S67" s="136">
        <v>992.7</v>
      </c>
      <c r="T67" s="137">
        <v>1421</v>
      </c>
      <c r="U67" s="137">
        <v>1797.3</v>
      </c>
      <c r="V67" s="138">
        <v>1421</v>
      </c>
      <c r="W67" s="163">
        <v>1000000</v>
      </c>
      <c r="X67" s="137">
        <v>1111</v>
      </c>
      <c r="Y67" s="159">
        <v>1000000</v>
      </c>
      <c r="Z67" s="160">
        <v>1000000</v>
      </c>
      <c r="AA67" s="72">
        <v>0.1</v>
      </c>
      <c r="AB67" s="119">
        <v>0.05</v>
      </c>
      <c r="AC67" s="274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80"/>
      <c r="AO67" s="274"/>
      <c r="AP67" s="277"/>
      <c r="AQ67" s="277"/>
      <c r="AR67" s="277"/>
    </row>
    <row r="68" spans="1:44" s="16" customFormat="1" ht="27.6" customHeight="1" x14ac:dyDescent="0.25">
      <c r="A68" s="187"/>
      <c r="B68" s="24" t="s">
        <v>53</v>
      </c>
      <c r="C68" s="274"/>
      <c r="D68" s="277"/>
      <c r="E68" s="277"/>
      <c r="F68" s="280"/>
      <c r="G68" s="50" t="str">
        <f t="shared" si="0"/>
        <v>ЗЕСТ Экспресс</v>
      </c>
      <c r="H68" s="49" t="str">
        <f t="shared" si="1"/>
        <v>ФДМ</v>
      </c>
      <c r="I68" s="49" t="str">
        <f t="shared" si="2"/>
        <v>ЗЕСТ Экспресс</v>
      </c>
      <c r="J68" s="52" t="str">
        <f t="shared" si="3"/>
        <v>ЗЕСТ Экспресс</v>
      </c>
      <c r="K68" s="53">
        <f t="shared" si="4"/>
        <v>979</v>
      </c>
      <c r="L68" s="48">
        <f t="shared" si="5"/>
        <v>1261</v>
      </c>
      <c r="M68" s="48">
        <f t="shared" si="6"/>
        <v>1487</v>
      </c>
      <c r="N68" s="54">
        <f t="shared" si="7"/>
        <v>1487</v>
      </c>
      <c r="O68" s="140">
        <v>979</v>
      </c>
      <c r="P68" s="159">
        <v>1000000</v>
      </c>
      <c r="Q68" s="137">
        <v>1487</v>
      </c>
      <c r="R68" s="138">
        <v>1487</v>
      </c>
      <c r="S68" s="136">
        <v>992.7</v>
      </c>
      <c r="T68" s="137">
        <v>1633.7999999999997</v>
      </c>
      <c r="U68" s="137">
        <v>2074.5</v>
      </c>
      <c r="V68" s="138">
        <v>1633.7999999999997</v>
      </c>
      <c r="W68" s="163">
        <v>1000000</v>
      </c>
      <c r="X68" s="137">
        <v>1261</v>
      </c>
      <c r="Y68" s="159">
        <v>1000000</v>
      </c>
      <c r="Z68" s="160">
        <v>1000000</v>
      </c>
      <c r="AA68" s="72">
        <v>0.05</v>
      </c>
      <c r="AB68" s="119">
        <v>0.05</v>
      </c>
      <c r="AC68" s="274"/>
      <c r="AD68" s="277"/>
      <c r="AE68" s="277"/>
      <c r="AF68" s="277"/>
      <c r="AG68" s="277"/>
      <c r="AH68" s="277"/>
      <c r="AI68" s="277"/>
      <c r="AJ68" s="277"/>
      <c r="AK68" s="277"/>
      <c r="AL68" s="277"/>
      <c r="AM68" s="277"/>
      <c r="AN68" s="280"/>
      <c r="AO68" s="274"/>
      <c r="AP68" s="277"/>
      <c r="AQ68" s="277"/>
      <c r="AR68" s="277"/>
    </row>
    <row r="69" spans="1:44" s="16" customFormat="1" ht="42" customHeight="1" thickBot="1" x14ac:dyDescent="0.3">
      <c r="A69" s="187"/>
      <c r="B69" s="28" t="s">
        <v>54</v>
      </c>
      <c r="C69" s="275"/>
      <c r="D69" s="278"/>
      <c r="E69" s="278"/>
      <c r="F69" s="281"/>
      <c r="G69" s="50" t="str">
        <f t="shared" si="0"/>
        <v>ЗЕСТ Экспресс</v>
      </c>
      <c r="H69" s="49" t="str">
        <f t="shared" si="1"/>
        <v>ФДМ</v>
      </c>
      <c r="I69" s="49" t="str">
        <f t="shared" si="2"/>
        <v>ЗЕСТ Экспресс</v>
      </c>
      <c r="J69" s="52" t="str">
        <f t="shared" si="3"/>
        <v>ЗЕСТ Экспресс</v>
      </c>
      <c r="K69" s="53">
        <f t="shared" si="4"/>
        <v>24</v>
      </c>
      <c r="L69" s="48">
        <f t="shared" si="5"/>
        <v>30</v>
      </c>
      <c r="M69" s="48">
        <f t="shared" si="6"/>
        <v>22</v>
      </c>
      <c r="N69" s="54">
        <f t="shared" si="7"/>
        <v>22</v>
      </c>
      <c r="O69" s="140">
        <v>24</v>
      </c>
      <c r="P69" s="159">
        <v>1000000</v>
      </c>
      <c r="Q69" s="137">
        <v>22</v>
      </c>
      <c r="R69" s="138">
        <v>22</v>
      </c>
      <c r="S69" s="136">
        <v>52.2</v>
      </c>
      <c r="T69" s="137">
        <v>40.6</v>
      </c>
      <c r="U69" s="137">
        <v>52.2</v>
      </c>
      <c r="V69" s="138">
        <v>40.6</v>
      </c>
      <c r="W69" s="163">
        <v>1000000</v>
      </c>
      <c r="X69" s="137">
        <v>30</v>
      </c>
      <c r="Y69" s="159">
        <v>1000000</v>
      </c>
      <c r="Z69" s="160">
        <v>1000000</v>
      </c>
      <c r="AA69" s="72">
        <v>0.05</v>
      </c>
      <c r="AB69" s="119">
        <v>0.05</v>
      </c>
      <c r="AC69" s="275"/>
      <c r="AD69" s="278"/>
      <c r="AE69" s="278"/>
      <c r="AF69" s="278"/>
      <c r="AG69" s="278"/>
      <c r="AH69" s="278"/>
      <c r="AI69" s="278"/>
      <c r="AJ69" s="278"/>
      <c r="AK69" s="278"/>
      <c r="AL69" s="278"/>
      <c r="AM69" s="278"/>
      <c r="AN69" s="281"/>
      <c r="AO69" s="275"/>
      <c r="AP69" s="278"/>
      <c r="AQ69" s="278"/>
      <c r="AR69" s="278"/>
    </row>
    <row r="70" spans="1:44" s="35" customFormat="1" ht="42" hidden="1" customHeight="1" x14ac:dyDescent="0.25">
      <c r="A70" s="29"/>
      <c r="B70" s="30"/>
      <c r="C70" s="284" t="str">
        <f>IF(AO70=AC70,$AC$34,IF(AO70=AG70,$AG$34,IF(AO70=AK70,$AK$34,0)))</f>
        <v>ФДМ</v>
      </c>
      <c r="D70" s="264" t="str">
        <f>IF(AP70=AD70,$AC$34,IF(AP70=AH70,$AG$34,IF(AP70=AL70,$AK$34,0)))</f>
        <v>КурьерСервисЭкспресс</v>
      </c>
      <c r="E70" s="264" t="str">
        <f>IF(AQ70=AE70,$AC$34,IF(AQ70=AI70,$AG$34,IF(AQ70=AM70,$AK$34,0)))</f>
        <v>ЗЕСТ Экспресс</v>
      </c>
      <c r="F70" s="265" t="str">
        <f>IF(AR70=AF70,$AC$34,IF(AR70=AJ70,$AG$34,IF(AR70=AN70,$AK$34,0)))</f>
        <v>ФДМ</v>
      </c>
      <c r="G70" s="50" t="e">
        <f t="shared" si="0"/>
        <v>#REF!</v>
      </c>
      <c r="H70" s="49" t="e">
        <f t="shared" si="1"/>
        <v>#REF!</v>
      </c>
      <c r="I70" s="49" t="e">
        <f t="shared" si="2"/>
        <v>#REF!</v>
      </c>
      <c r="J70" s="52" t="e">
        <f t="shared" si="3"/>
        <v>#REF!</v>
      </c>
      <c r="K70" s="53" t="e">
        <f t="shared" si="4"/>
        <v>#REF!</v>
      </c>
      <c r="L70" s="48" t="e">
        <f t="shared" si="5"/>
        <v>#REF!</v>
      </c>
      <c r="M70" s="48" t="e">
        <f t="shared" si="6"/>
        <v>#REF!</v>
      </c>
      <c r="N70" s="54" t="e">
        <f t="shared" si="7"/>
        <v>#REF!</v>
      </c>
      <c r="O70" s="47" t="e">
        <f>SUMPRODUCT(#REF!,O60:O69)</f>
        <v>#REF!</v>
      </c>
      <c r="P70" s="32" t="e">
        <f>SUMPRODUCT(#REF!,P60:P69)</f>
        <v>#REF!</v>
      </c>
      <c r="Q70" s="33" t="e">
        <f>SUMPRODUCT(#REF!,Q60:Q69)</f>
        <v>#REF!</v>
      </c>
      <c r="R70" s="34" t="e">
        <f>SUMPRODUCT(#REF!,R60:R69)</f>
        <v>#REF!</v>
      </c>
      <c r="S70" s="31" t="e">
        <f>SUMPRODUCT(#REF!,S60:S69)</f>
        <v>#REF!</v>
      </c>
      <c r="T70" s="43"/>
      <c r="U70" s="43" t="e">
        <f>SUMPRODUCT(#REF!,U60:U69)</f>
        <v>#REF!</v>
      </c>
      <c r="V70" s="44"/>
      <c r="W70" s="31" t="e">
        <f>SUMPRODUCT(#REF!,W60:W69)</f>
        <v>#REF!</v>
      </c>
      <c r="X70" s="32" t="e">
        <f>SUMPRODUCT(#REF!,X60:X69)</f>
        <v>#REF!</v>
      </c>
      <c r="Y70" s="33" t="e">
        <f>SUMPRODUCT(#REF!,Y60:Y69)</f>
        <v>#REF!</v>
      </c>
      <c r="Z70" s="34" t="e">
        <f>SUMPRODUCT(#REF!,Z60:Z69)</f>
        <v>#REF!</v>
      </c>
      <c r="AA70" s="74">
        <f>SUM(AA60:AA69)</f>
        <v>1</v>
      </c>
      <c r="AB70" s="121">
        <f>SUM(AB60:AB69)</f>
        <v>1.0000000000000002</v>
      </c>
      <c r="AC70" s="262">
        <f>SUMPRODUCT(O71:O80,$AA$71:$AA$80)</f>
        <v>1000000</v>
      </c>
      <c r="AD70" s="282">
        <f>SUMPRODUCT(P71:P80,$AB$71:$AB$80)</f>
        <v>1000000</v>
      </c>
      <c r="AE70" s="264">
        <f>SUMPRODUCT(Q71:Q80,$AA$71:$AA$80)</f>
        <v>966.15000000000009</v>
      </c>
      <c r="AF70" s="264">
        <f>SUMPRODUCT(R71:R80,$AB$71:$AB$80)</f>
        <v>909.45</v>
      </c>
      <c r="AG70" s="286">
        <f>SUMPRODUCT(S71:S80,$AA$71:$AA$80)</f>
        <v>1046.7150000000001</v>
      </c>
      <c r="AH70" s="282">
        <f>SUMPRODUCT(T71:T80,$AB$71:$AB$80)</f>
        <v>857.66499999999996</v>
      </c>
      <c r="AI70" s="264">
        <f>SUMPRODUCT(U71:U80,$AA$71:$AA$80)</f>
        <v>1067.415</v>
      </c>
      <c r="AJ70" s="282">
        <f>SUMPRODUCT(V71:V80,$AB$71:$AB$80)</f>
        <v>1000000</v>
      </c>
      <c r="AK70" s="264">
        <f>SUMPRODUCT(W71:W80,$AA$71:$AA$80)</f>
        <v>866.85</v>
      </c>
      <c r="AL70" s="264">
        <f>SUMPRODUCT(X71:X80,$AB$71:$AB$80)</f>
        <v>890.15</v>
      </c>
      <c r="AM70" s="276">
        <f>SUMPRODUCT(Y71:Y80,$AA$71:$AA$80)</f>
        <v>1000000</v>
      </c>
      <c r="AN70" s="279">
        <f>SUMPRODUCT(Z71:Z80,$AB$71:$AB$80)</f>
        <v>890.15</v>
      </c>
      <c r="AO70" s="262">
        <f>MIN(AC70,AG70,AK70)</f>
        <v>866.85</v>
      </c>
      <c r="AP70" s="276">
        <f>MIN(AD70,AH70,AL70)</f>
        <v>857.66499999999996</v>
      </c>
      <c r="AQ70" s="276">
        <f>MIN(AE70,AI70,AM70)</f>
        <v>966.15000000000009</v>
      </c>
      <c r="AR70" s="276">
        <f>MIN(AF70,AJ70,AN70)</f>
        <v>890.15</v>
      </c>
    </row>
    <row r="71" spans="1:44" s="16" customFormat="1" ht="26.25" customHeight="1" x14ac:dyDescent="0.25">
      <c r="A71" s="187" t="s">
        <v>6</v>
      </c>
      <c r="B71" s="24" t="s">
        <v>42</v>
      </c>
      <c r="C71" s="285"/>
      <c r="D71" s="260"/>
      <c r="E71" s="260"/>
      <c r="F71" s="266"/>
      <c r="G71" s="50" t="str">
        <f t="shared" si="0"/>
        <v>КурьерСервисЭкспресс</v>
      </c>
      <c r="H71" s="49" t="str">
        <f t="shared" si="1"/>
        <v>КурьерСервисЭкспресс</v>
      </c>
      <c r="I71" s="49" t="str">
        <f t="shared" si="2"/>
        <v>КурьерСервисЭкспресс</v>
      </c>
      <c r="J71" s="52" t="str">
        <f t="shared" si="3"/>
        <v>ФДМ</v>
      </c>
      <c r="K71" s="53">
        <f t="shared" si="4"/>
        <v>350</v>
      </c>
      <c r="L71" s="48">
        <f t="shared" si="5"/>
        <v>250</v>
      </c>
      <c r="M71" s="48">
        <f t="shared" si="6"/>
        <v>350</v>
      </c>
      <c r="N71" s="54">
        <f t="shared" si="7"/>
        <v>417</v>
      </c>
      <c r="O71" s="163">
        <v>1000000</v>
      </c>
      <c r="P71" s="159">
        <v>1000000</v>
      </c>
      <c r="Q71" s="137">
        <v>684</v>
      </c>
      <c r="R71" s="138">
        <v>684</v>
      </c>
      <c r="S71" s="136">
        <v>350</v>
      </c>
      <c r="T71" s="137">
        <v>250</v>
      </c>
      <c r="U71" s="137">
        <v>350</v>
      </c>
      <c r="V71" s="160">
        <v>1000000</v>
      </c>
      <c r="W71" s="136">
        <v>363</v>
      </c>
      <c r="X71" s="137">
        <v>417</v>
      </c>
      <c r="Y71" s="159">
        <v>1000000</v>
      </c>
      <c r="Z71" s="138">
        <v>417</v>
      </c>
      <c r="AA71" s="70">
        <v>0.05</v>
      </c>
      <c r="AB71" s="118">
        <v>0.05</v>
      </c>
      <c r="AC71" s="263"/>
      <c r="AD71" s="283"/>
      <c r="AE71" s="260"/>
      <c r="AF71" s="260"/>
      <c r="AG71" s="268"/>
      <c r="AH71" s="283"/>
      <c r="AI71" s="260"/>
      <c r="AJ71" s="283"/>
      <c r="AK71" s="260"/>
      <c r="AL71" s="260"/>
      <c r="AM71" s="277"/>
      <c r="AN71" s="280"/>
      <c r="AO71" s="263"/>
      <c r="AP71" s="277"/>
      <c r="AQ71" s="277"/>
      <c r="AR71" s="277"/>
    </row>
    <row r="72" spans="1:44" s="16" customFormat="1" ht="27.6" customHeight="1" x14ac:dyDescent="0.25">
      <c r="A72" s="187"/>
      <c r="B72" s="24" t="s">
        <v>46</v>
      </c>
      <c r="C72" s="285"/>
      <c r="D72" s="260"/>
      <c r="E72" s="260"/>
      <c r="F72" s="266"/>
      <c r="G72" s="50" t="str">
        <f t="shared" si="0"/>
        <v>ФДМ</v>
      </c>
      <c r="H72" s="49" t="str">
        <f t="shared" si="1"/>
        <v>КурьерСервисЭкспресс</v>
      </c>
      <c r="I72" s="49" t="str">
        <f t="shared" si="2"/>
        <v>КурьерСервисЭкспресс</v>
      </c>
      <c r="J72" s="52" t="str">
        <f t="shared" si="3"/>
        <v>ФДМ</v>
      </c>
      <c r="K72" s="53">
        <f t="shared" si="4"/>
        <v>363</v>
      </c>
      <c r="L72" s="48">
        <f t="shared" si="5"/>
        <v>300</v>
      </c>
      <c r="M72" s="48">
        <f t="shared" si="6"/>
        <v>400</v>
      </c>
      <c r="N72" s="54">
        <f t="shared" si="7"/>
        <v>417</v>
      </c>
      <c r="O72" s="163">
        <v>1000000</v>
      </c>
      <c r="P72" s="159">
        <v>1000000</v>
      </c>
      <c r="Q72" s="137">
        <v>716</v>
      </c>
      <c r="R72" s="138">
        <v>716</v>
      </c>
      <c r="S72" s="136">
        <v>400</v>
      </c>
      <c r="T72" s="137">
        <v>300</v>
      </c>
      <c r="U72" s="137">
        <v>400</v>
      </c>
      <c r="V72" s="160">
        <v>1000000</v>
      </c>
      <c r="W72" s="136">
        <v>363</v>
      </c>
      <c r="X72" s="137">
        <v>417</v>
      </c>
      <c r="Y72" s="159">
        <v>1000000</v>
      </c>
      <c r="Z72" s="138">
        <v>417</v>
      </c>
      <c r="AA72" s="72">
        <v>0.05</v>
      </c>
      <c r="AB72" s="119">
        <v>0.05</v>
      </c>
      <c r="AC72" s="263"/>
      <c r="AD72" s="283"/>
      <c r="AE72" s="260"/>
      <c r="AF72" s="260"/>
      <c r="AG72" s="268"/>
      <c r="AH72" s="283"/>
      <c r="AI72" s="260"/>
      <c r="AJ72" s="283"/>
      <c r="AK72" s="260"/>
      <c r="AL72" s="260"/>
      <c r="AM72" s="277"/>
      <c r="AN72" s="280"/>
      <c r="AO72" s="263"/>
      <c r="AP72" s="277"/>
      <c r="AQ72" s="277"/>
      <c r="AR72" s="277"/>
    </row>
    <row r="73" spans="1:44" s="16" customFormat="1" ht="26.4" customHeight="1" x14ac:dyDescent="0.25">
      <c r="A73" s="187"/>
      <c r="B73" s="24" t="s">
        <v>47</v>
      </c>
      <c r="C73" s="285"/>
      <c r="D73" s="260"/>
      <c r="E73" s="260"/>
      <c r="F73" s="266"/>
      <c r="G73" s="50" t="str">
        <f t="shared" si="0"/>
        <v>ФДМ</v>
      </c>
      <c r="H73" s="49" t="str">
        <f t="shared" si="1"/>
        <v>ФДМ</v>
      </c>
      <c r="I73" s="49" t="str">
        <f t="shared" si="2"/>
        <v>КурьерСервисЭкспресс</v>
      </c>
      <c r="J73" s="52" t="str">
        <f t="shared" si="3"/>
        <v>ФДМ</v>
      </c>
      <c r="K73" s="53">
        <f t="shared" si="4"/>
        <v>453</v>
      </c>
      <c r="L73" s="48">
        <f t="shared" si="5"/>
        <v>521</v>
      </c>
      <c r="M73" s="48">
        <f t="shared" si="6"/>
        <v>598.5</v>
      </c>
      <c r="N73" s="54">
        <f t="shared" si="7"/>
        <v>521</v>
      </c>
      <c r="O73" s="163">
        <v>1000000</v>
      </c>
      <c r="P73" s="159">
        <v>1000000</v>
      </c>
      <c r="Q73" s="137">
        <v>757</v>
      </c>
      <c r="R73" s="138">
        <v>757</v>
      </c>
      <c r="S73" s="136">
        <v>654.30000000000007</v>
      </c>
      <c r="T73" s="137">
        <v>535.84999999999991</v>
      </c>
      <c r="U73" s="137">
        <v>598.5</v>
      </c>
      <c r="V73" s="160">
        <v>1000000</v>
      </c>
      <c r="W73" s="136">
        <v>453</v>
      </c>
      <c r="X73" s="137">
        <v>521</v>
      </c>
      <c r="Y73" s="159">
        <v>1000000</v>
      </c>
      <c r="Z73" s="138">
        <v>521</v>
      </c>
      <c r="AA73" s="72">
        <v>0.05</v>
      </c>
      <c r="AB73" s="119">
        <v>0.1</v>
      </c>
      <c r="AC73" s="263"/>
      <c r="AD73" s="283"/>
      <c r="AE73" s="260"/>
      <c r="AF73" s="260"/>
      <c r="AG73" s="268"/>
      <c r="AH73" s="283"/>
      <c r="AI73" s="260"/>
      <c r="AJ73" s="283"/>
      <c r="AK73" s="260"/>
      <c r="AL73" s="260"/>
      <c r="AM73" s="277"/>
      <c r="AN73" s="280"/>
      <c r="AO73" s="263"/>
      <c r="AP73" s="277"/>
      <c r="AQ73" s="277"/>
      <c r="AR73" s="277"/>
    </row>
    <row r="74" spans="1:44" s="16" customFormat="1" ht="27.6" customHeight="1" x14ac:dyDescent="0.25">
      <c r="A74" s="187"/>
      <c r="B74" s="24" t="s">
        <v>48</v>
      </c>
      <c r="C74" s="285"/>
      <c r="D74" s="260"/>
      <c r="E74" s="260"/>
      <c r="F74" s="266"/>
      <c r="G74" s="50" t="str">
        <f t="shared" si="0"/>
        <v>ФДМ</v>
      </c>
      <c r="H74" s="49" t="str">
        <f t="shared" si="1"/>
        <v>ФДМ</v>
      </c>
      <c r="I74" s="49" t="str">
        <f t="shared" si="2"/>
        <v>КурьерСервисЭкспресс</v>
      </c>
      <c r="J74" s="52" t="str">
        <f t="shared" si="3"/>
        <v>ФДМ</v>
      </c>
      <c r="K74" s="53">
        <f t="shared" si="4"/>
        <v>543</v>
      </c>
      <c r="L74" s="48">
        <f t="shared" si="5"/>
        <v>625</v>
      </c>
      <c r="M74" s="48">
        <f t="shared" si="6"/>
        <v>715.5</v>
      </c>
      <c r="N74" s="54">
        <f t="shared" si="7"/>
        <v>625</v>
      </c>
      <c r="O74" s="163">
        <v>1000000</v>
      </c>
      <c r="P74" s="159">
        <v>1000000</v>
      </c>
      <c r="Q74" s="137">
        <v>792</v>
      </c>
      <c r="R74" s="138">
        <v>792</v>
      </c>
      <c r="S74" s="136">
        <v>792.9</v>
      </c>
      <c r="T74" s="137">
        <v>643.65000000000009</v>
      </c>
      <c r="U74" s="137">
        <v>715.5</v>
      </c>
      <c r="V74" s="160">
        <v>1000000</v>
      </c>
      <c r="W74" s="136">
        <v>543</v>
      </c>
      <c r="X74" s="137">
        <v>625</v>
      </c>
      <c r="Y74" s="159">
        <v>1000000</v>
      </c>
      <c r="Z74" s="138">
        <v>625</v>
      </c>
      <c r="AA74" s="72">
        <v>0.15</v>
      </c>
      <c r="AB74" s="119">
        <v>0.2</v>
      </c>
      <c r="AC74" s="263"/>
      <c r="AD74" s="283"/>
      <c r="AE74" s="260"/>
      <c r="AF74" s="260"/>
      <c r="AG74" s="268"/>
      <c r="AH74" s="283"/>
      <c r="AI74" s="260"/>
      <c r="AJ74" s="283"/>
      <c r="AK74" s="260"/>
      <c r="AL74" s="260"/>
      <c r="AM74" s="277"/>
      <c r="AN74" s="280"/>
      <c r="AO74" s="263"/>
      <c r="AP74" s="277"/>
      <c r="AQ74" s="277"/>
      <c r="AR74" s="277"/>
    </row>
    <row r="75" spans="1:44" s="16" customFormat="1" ht="27.6" customHeight="1" x14ac:dyDescent="0.25">
      <c r="A75" s="187"/>
      <c r="B75" s="24" t="s">
        <v>49</v>
      </c>
      <c r="C75" s="285"/>
      <c r="D75" s="260"/>
      <c r="E75" s="260"/>
      <c r="F75" s="266"/>
      <c r="G75" s="50" t="str">
        <f t="shared" si="0"/>
        <v>ФДМ</v>
      </c>
      <c r="H75" s="49" t="str">
        <f t="shared" si="1"/>
        <v>КурьерСервисЭкспресс</v>
      </c>
      <c r="I75" s="49" t="str">
        <f t="shared" si="2"/>
        <v>КурьерСервисЭкспресс</v>
      </c>
      <c r="J75" s="52" t="str">
        <f t="shared" si="3"/>
        <v>ФДМ</v>
      </c>
      <c r="K75" s="53">
        <f t="shared" si="4"/>
        <v>768</v>
      </c>
      <c r="L75" s="48">
        <f t="shared" si="5"/>
        <v>832.3</v>
      </c>
      <c r="M75" s="48">
        <f t="shared" si="6"/>
        <v>919.80000000000007</v>
      </c>
      <c r="N75" s="54">
        <f t="shared" si="7"/>
        <v>885</v>
      </c>
      <c r="O75" s="163">
        <v>1000000</v>
      </c>
      <c r="P75" s="159">
        <v>1000000</v>
      </c>
      <c r="Q75" s="137">
        <v>920</v>
      </c>
      <c r="R75" s="138">
        <v>920</v>
      </c>
      <c r="S75" s="136">
        <v>1035</v>
      </c>
      <c r="T75" s="137">
        <v>832.3</v>
      </c>
      <c r="U75" s="137">
        <v>919.80000000000007</v>
      </c>
      <c r="V75" s="160">
        <v>1000000</v>
      </c>
      <c r="W75" s="136">
        <v>768</v>
      </c>
      <c r="X75" s="137">
        <v>885</v>
      </c>
      <c r="Y75" s="159">
        <v>1000000</v>
      </c>
      <c r="Z75" s="138">
        <v>885</v>
      </c>
      <c r="AA75" s="72">
        <v>0.15</v>
      </c>
      <c r="AB75" s="119">
        <v>0.2</v>
      </c>
      <c r="AC75" s="263"/>
      <c r="AD75" s="283"/>
      <c r="AE75" s="260"/>
      <c r="AF75" s="260"/>
      <c r="AG75" s="268"/>
      <c r="AH75" s="283"/>
      <c r="AI75" s="260"/>
      <c r="AJ75" s="283"/>
      <c r="AK75" s="260"/>
      <c r="AL75" s="260"/>
      <c r="AM75" s="277"/>
      <c r="AN75" s="280"/>
      <c r="AO75" s="263"/>
      <c r="AP75" s="277"/>
      <c r="AQ75" s="277"/>
      <c r="AR75" s="277"/>
    </row>
    <row r="76" spans="1:44" s="16" customFormat="1" ht="27.6" customHeight="1" x14ac:dyDescent="0.25">
      <c r="A76" s="187"/>
      <c r="B76" s="24" t="s">
        <v>50</v>
      </c>
      <c r="C76" s="285"/>
      <c r="D76" s="260"/>
      <c r="E76" s="260"/>
      <c r="F76" s="266"/>
      <c r="G76" s="50" t="str">
        <f t="shared" si="0"/>
        <v>ФДМ</v>
      </c>
      <c r="H76" s="49" t="str">
        <f t="shared" si="1"/>
        <v>КурьерСервисЭкспресс</v>
      </c>
      <c r="I76" s="49" t="str">
        <f t="shared" si="2"/>
        <v>ЗЕСТ Экспресс</v>
      </c>
      <c r="J76" s="52" t="str">
        <f t="shared" si="3"/>
        <v>ЗЕСТ Экспресс</v>
      </c>
      <c r="K76" s="53">
        <f t="shared" si="4"/>
        <v>993</v>
      </c>
      <c r="L76" s="48">
        <f t="shared" si="5"/>
        <v>1101.8</v>
      </c>
      <c r="M76" s="48">
        <f t="shared" si="6"/>
        <v>1057</v>
      </c>
      <c r="N76" s="54">
        <f t="shared" si="7"/>
        <v>1057</v>
      </c>
      <c r="O76" s="163">
        <v>1000000</v>
      </c>
      <c r="P76" s="159">
        <v>1000000</v>
      </c>
      <c r="Q76" s="137">
        <v>1057</v>
      </c>
      <c r="R76" s="138">
        <v>1057</v>
      </c>
      <c r="S76" s="136">
        <v>1381.5</v>
      </c>
      <c r="T76" s="137">
        <v>1101.8</v>
      </c>
      <c r="U76" s="137">
        <v>1212.3</v>
      </c>
      <c r="V76" s="160">
        <v>1000000</v>
      </c>
      <c r="W76" s="136">
        <v>993</v>
      </c>
      <c r="X76" s="137">
        <v>1145</v>
      </c>
      <c r="Y76" s="159">
        <v>1000000</v>
      </c>
      <c r="Z76" s="138">
        <v>1145</v>
      </c>
      <c r="AA76" s="72">
        <v>0.2</v>
      </c>
      <c r="AB76" s="119">
        <v>0.15</v>
      </c>
      <c r="AC76" s="263"/>
      <c r="AD76" s="283"/>
      <c r="AE76" s="260"/>
      <c r="AF76" s="260"/>
      <c r="AG76" s="268"/>
      <c r="AH76" s="283"/>
      <c r="AI76" s="260"/>
      <c r="AJ76" s="283"/>
      <c r="AK76" s="260"/>
      <c r="AL76" s="260"/>
      <c r="AM76" s="277"/>
      <c r="AN76" s="280"/>
      <c r="AO76" s="263"/>
      <c r="AP76" s="277"/>
      <c r="AQ76" s="277"/>
      <c r="AR76" s="277"/>
    </row>
    <row r="77" spans="1:44" s="16" customFormat="1" ht="27.6" customHeight="1" x14ac:dyDescent="0.25">
      <c r="A77" s="187"/>
      <c r="B77" s="24" t="s">
        <v>51</v>
      </c>
      <c r="C77" s="285"/>
      <c r="D77" s="260"/>
      <c r="E77" s="260"/>
      <c r="F77" s="266"/>
      <c r="G77" s="50" t="str">
        <f t="shared" si="0"/>
        <v>ФДМ</v>
      </c>
      <c r="H77" s="49" t="str">
        <f t="shared" si="1"/>
        <v>КурьерСервисЭкспресс</v>
      </c>
      <c r="I77" s="49" t="str">
        <f t="shared" si="2"/>
        <v>ЗЕСТ Экспресс</v>
      </c>
      <c r="J77" s="52" t="str">
        <f t="shared" si="3"/>
        <v>ЗЕСТ Экспресс</v>
      </c>
      <c r="K77" s="53">
        <f t="shared" si="4"/>
        <v>1218</v>
      </c>
      <c r="L77" s="48">
        <f t="shared" si="5"/>
        <v>1371.3</v>
      </c>
      <c r="M77" s="48">
        <f t="shared" si="6"/>
        <v>1204</v>
      </c>
      <c r="N77" s="54">
        <f t="shared" si="7"/>
        <v>1204</v>
      </c>
      <c r="O77" s="155">
        <v>1000000</v>
      </c>
      <c r="P77" s="159">
        <v>1000000</v>
      </c>
      <c r="Q77" s="137">
        <v>1204</v>
      </c>
      <c r="R77" s="138">
        <v>1204</v>
      </c>
      <c r="S77" s="136">
        <v>1728</v>
      </c>
      <c r="T77" s="137">
        <v>1371.3</v>
      </c>
      <c r="U77" s="137">
        <v>1504.8</v>
      </c>
      <c r="V77" s="160">
        <v>1000000</v>
      </c>
      <c r="W77" s="136">
        <v>1218</v>
      </c>
      <c r="X77" s="137">
        <v>1405</v>
      </c>
      <c r="Y77" s="159">
        <v>1000000</v>
      </c>
      <c r="Z77" s="138">
        <v>1405</v>
      </c>
      <c r="AA77" s="72">
        <v>0.15</v>
      </c>
      <c r="AB77" s="119">
        <v>0.1</v>
      </c>
      <c r="AC77" s="263"/>
      <c r="AD77" s="283"/>
      <c r="AE77" s="260"/>
      <c r="AF77" s="260"/>
      <c r="AG77" s="268"/>
      <c r="AH77" s="283"/>
      <c r="AI77" s="260"/>
      <c r="AJ77" s="283"/>
      <c r="AK77" s="260"/>
      <c r="AL77" s="260"/>
      <c r="AM77" s="277"/>
      <c r="AN77" s="280"/>
      <c r="AO77" s="263"/>
      <c r="AP77" s="277"/>
      <c r="AQ77" s="277"/>
      <c r="AR77" s="277"/>
    </row>
    <row r="78" spans="1:44" s="16" customFormat="1" ht="27.6" customHeight="1" x14ac:dyDescent="0.25">
      <c r="A78" s="187"/>
      <c r="B78" s="24" t="s">
        <v>52</v>
      </c>
      <c r="C78" s="285"/>
      <c r="D78" s="260"/>
      <c r="E78" s="260"/>
      <c r="F78" s="266"/>
      <c r="G78" s="50" t="str">
        <f t="shared" si="0"/>
        <v>КурьерСервисЭкспресс</v>
      </c>
      <c r="H78" s="49" t="str">
        <f t="shared" si="1"/>
        <v>КурьерСервисЭкспресс</v>
      </c>
      <c r="I78" s="49" t="str">
        <f t="shared" si="2"/>
        <v>ЗЕСТ Экспресс</v>
      </c>
      <c r="J78" s="52" t="str">
        <f t="shared" si="3"/>
        <v>ЗЕСТ Экспресс</v>
      </c>
      <c r="K78" s="53">
        <f t="shared" si="4"/>
        <v>1091.7</v>
      </c>
      <c r="L78" s="48">
        <f t="shared" si="5"/>
        <v>1640.8</v>
      </c>
      <c r="M78" s="48">
        <f t="shared" si="6"/>
        <v>1342</v>
      </c>
      <c r="N78" s="54">
        <f t="shared" si="7"/>
        <v>1342</v>
      </c>
      <c r="O78" s="155">
        <v>1000000</v>
      </c>
      <c r="P78" s="159">
        <v>1000000</v>
      </c>
      <c r="Q78" s="137">
        <v>1342</v>
      </c>
      <c r="R78" s="138">
        <v>1342</v>
      </c>
      <c r="S78" s="136">
        <v>1091.7</v>
      </c>
      <c r="T78" s="137">
        <v>1640.8</v>
      </c>
      <c r="U78" s="137">
        <v>1797.3</v>
      </c>
      <c r="V78" s="160">
        <v>1000000</v>
      </c>
      <c r="W78" s="136">
        <v>1443</v>
      </c>
      <c r="X78" s="137">
        <v>1665</v>
      </c>
      <c r="Y78" s="159">
        <v>1000000</v>
      </c>
      <c r="Z78" s="138">
        <v>1665</v>
      </c>
      <c r="AA78" s="72">
        <v>0.1</v>
      </c>
      <c r="AB78" s="119">
        <v>0.05</v>
      </c>
      <c r="AC78" s="263"/>
      <c r="AD78" s="283"/>
      <c r="AE78" s="260"/>
      <c r="AF78" s="260"/>
      <c r="AG78" s="268"/>
      <c r="AH78" s="283"/>
      <c r="AI78" s="260"/>
      <c r="AJ78" s="283"/>
      <c r="AK78" s="260"/>
      <c r="AL78" s="260"/>
      <c r="AM78" s="277"/>
      <c r="AN78" s="280"/>
      <c r="AO78" s="263"/>
      <c r="AP78" s="277"/>
      <c r="AQ78" s="277"/>
      <c r="AR78" s="277"/>
    </row>
    <row r="79" spans="1:44" s="16" customFormat="1" ht="27.6" customHeight="1" x14ac:dyDescent="0.25">
      <c r="A79" s="187"/>
      <c r="B79" s="24" t="s">
        <v>53</v>
      </c>
      <c r="C79" s="285"/>
      <c r="D79" s="260"/>
      <c r="E79" s="260"/>
      <c r="F79" s="266"/>
      <c r="G79" s="50" t="str">
        <f t="shared" si="0"/>
        <v>КурьерСервисЭкспресс</v>
      </c>
      <c r="H79" s="49" t="str">
        <f t="shared" si="1"/>
        <v>КурьерСервисЭкспресс</v>
      </c>
      <c r="I79" s="49" t="str">
        <f t="shared" si="2"/>
        <v>ЗЕСТ Экспресс</v>
      </c>
      <c r="J79" s="52" t="str">
        <f t="shared" si="3"/>
        <v>ЗЕСТ Экспресс</v>
      </c>
      <c r="K79" s="53">
        <f t="shared" si="4"/>
        <v>1091.7</v>
      </c>
      <c r="L79" s="48">
        <f t="shared" si="5"/>
        <v>1891.4</v>
      </c>
      <c r="M79" s="48">
        <f t="shared" si="6"/>
        <v>1487</v>
      </c>
      <c r="N79" s="54">
        <f t="shared" si="7"/>
        <v>1487</v>
      </c>
      <c r="O79" s="155">
        <v>1000000</v>
      </c>
      <c r="P79" s="159">
        <v>1000000</v>
      </c>
      <c r="Q79" s="137">
        <v>1487</v>
      </c>
      <c r="R79" s="138">
        <v>1487</v>
      </c>
      <c r="S79" s="136">
        <v>1091.7</v>
      </c>
      <c r="T79" s="137">
        <v>1891.4</v>
      </c>
      <c r="U79" s="137">
        <v>2074.5</v>
      </c>
      <c r="V79" s="160">
        <v>1000000</v>
      </c>
      <c r="W79" s="136">
        <v>1668</v>
      </c>
      <c r="X79" s="137">
        <v>1925</v>
      </c>
      <c r="Y79" s="159">
        <v>1000000</v>
      </c>
      <c r="Z79" s="138">
        <v>1925</v>
      </c>
      <c r="AA79" s="72">
        <v>0.05</v>
      </c>
      <c r="AB79" s="119">
        <v>0.05</v>
      </c>
      <c r="AC79" s="263"/>
      <c r="AD79" s="283"/>
      <c r="AE79" s="260"/>
      <c r="AF79" s="260"/>
      <c r="AG79" s="268"/>
      <c r="AH79" s="283"/>
      <c r="AI79" s="260"/>
      <c r="AJ79" s="283"/>
      <c r="AK79" s="260"/>
      <c r="AL79" s="260"/>
      <c r="AM79" s="277"/>
      <c r="AN79" s="280"/>
      <c r="AO79" s="263"/>
      <c r="AP79" s="277"/>
      <c r="AQ79" s="277"/>
      <c r="AR79" s="277"/>
    </row>
    <row r="80" spans="1:44" s="16" customFormat="1" ht="42" customHeight="1" thickBot="1" x14ac:dyDescent="0.3">
      <c r="A80" s="187"/>
      <c r="B80" s="28" t="s">
        <v>54</v>
      </c>
      <c r="C80" s="285"/>
      <c r="D80" s="260"/>
      <c r="E80" s="260"/>
      <c r="F80" s="266"/>
      <c r="G80" s="50" t="str">
        <f t="shared" si="0"/>
        <v>ФДМ</v>
      </c>
      <c r="H80" s="49" t="str">
        <f t="shared" si="1"/>
        <v>КурьерСервисЭкспресс</v>
      </c>
      <c r="I80" s="49" t="str">
        <f t="shared" si="2"/>
        <v>ЗЕСТ Экспресс</v>
      </c>
      <c r="J80" s="52" t="str">
        <f t="shared" si="3"/>
        <v>ЗЕСТ Экспресс</v>
      </c>
      <c r="K80" s="53">
        <f t="shared" si="4"/>
        <v>45</v>
      </c>
      <c r="L80" s="48">
        <f t="shared" si="5"/>
        <v>47.6</v>
      </c>
      <c r="M80" s="48">
        <f t="shared" si="6"/>
        <v>19</v>
      </c>
      <c r="N80" s="54">
        <f t="shared" si="7"/>
        <v>19</v>
      </c>
      <c r="O80" s="155">
        <v>1000000</v>
      </c>
      <c r="P80" s="159">
        <v>1000000</v>
      </c>
      <c r="Q80" s="137">
        <v>19</v>
      </c>
      <c r="R80" s="138">
        <v>19</v>
      </c>
      <c r="S80" s="136">
        <v>61.2</v>
      </c>
      <c r="T80" s="137">
        <v>47.6</v>
      </c>
      <c r="U80" s="137">
        <v>61.2</v>
      </c>
      <c r="V80" s="160">
        <v>1000000</v>
      </c>
      <c r="W80" s="136">
        <v>45</v>
      </c>
      <c r="X80" s="137">
        <v>52</v>
      </c>
      <c r="Y80" s="159">
        <v>1000000</v>
      </c>
      <c r="Z80" s="138">
        <v>52</v>
      </c>
      <c r="AA80" s="72">
        <v>0.05</v>
      </c>
      <c r="AB80" s="119">
        <v>0.05</v>
      </c>
      <c r="AC80" s="263"/>
      <c r="AD80" s="283"/>
      <c r="AE80" s="260"/>
      <c r="AF80" s="260"/>
      <c r="AG80" s="268"/>
      <c r="AH80" s="283"/>
      <c r="AI80" s="260"/>
      <c r="AJ80" s="283"/>
      <c r="AK80" s="260"/>
      <c r="AL80" s="260"/>
      <c r="AM80" s="278"/>
      <c r="AN80" s="281"/>
      <c r="AO80" s="263"/>
      <c r="AP80" s="278"/>
      <c r="AQ80" s="278"/>
      <c r="AR80" s="278"/>
    </row>
    <row r="81" spans="1:44" s="35" customFormat="1" ht="42" hidden="1" customHeight="1" x14ac:dyDescent="0.25">
      <c r="A81" s="29"/>
      <c r="B81" s="30"/>
      <c r="C81" s="31"/>
      <c r="D81" s="32"/>
      <c r="E81" s="33"/>
      <c r="F81" s="34"/>
      <c r="G81" s="50" t="e">
        <f t="shared" si="0"/>
        <v>#REF!</v>
      </c>
      <c r="H81" s="49" t="e">
        <f t="shared" si="1"/>
        <v>#REF!</v>
      </c>
      <c r="I81" s="49" t="e">
        <f t="shared" si="2"/>
        <v>#REF!</v>
      </c>
      <c r="J81" s="52" t="e">
        <f t="shared" si="3"/>
        <v>#REF!</v>
      </c>
      <c r="K81" s="53" t="e">
        <f t="shared" si="4"/>
        <v>#REF!</v>
      </c>
      <c r="L81" s="48" t="e">
        <f t="shared" si="5"/>
        <v>#REF!</v>
      </c>
      <c r="M81" s="48" t="e">
        <f t="shared" si="6"/>
        <v>#REF!</v>
      </c>
      <c r="N81" s="54" t="e">
        <f t="shared" si="7"/>
        <v>#REF!</v>
      </c>
      <c r="O81" s="47" t="e">
        <f>SUMPRODUCT(#REF!,O71:O80)</f>
        <v>#REF!</v>
      </c>
      <c r="P81" s="32" t="e">
        <f>SUMPRODUCT(#REF!,P71:P80)</f>
        <v>#REF!</v>
      </c>
      <c r="Q81" s="33" t="e">
        <f>SUMPRODUCT(#REF!,Q71:Q80)</f>
        <v>#REF!</v>
      </c>
      <c r="R81" s="34" t="e">
        <f>SUMPRODUCT(#REF!,R71:R80)</f>
        <v>#REF!</v>
      </c>
      <c r="S81" s="31" t="e">
        <f>SUMPRODUCT(#REF!,S71:S80)</f>
        <v>#REF!</v>
      </c>
      <c r="T81" s="43"/>
      <c r="U81" s="43" t="e">
        <f>SUMPRODUCT(#REF!,U71:U80)</f>
        <v>#REF!</v>
      </c>
      <c r="V81" s="44"/>
      <c r="W81" s="31" t="e">
        <f>SUMPRODUCT(#REF!,W71:W80)</f>
        <v>#REF!</v>
      </c>
      <c r="X81" s="32" t="e">
        <f>SUMPRODUCT(#REF!,X71:X80)</f>
        <v>#REF!</v>
      </c>
      <c r="Y81" s="33" t="e">
        <f>SUMPRODUCT(#REF!,Y71:Y80)</f>
        <v>#REF!</v>
      </c>
      <c r="Z81" s="34" t="e">
        <f>SUMPRODUCT(#REF!,Z71:Z80)</f>
        <v>#REF!</v>
      </c>
      <c r="AA81" s="74">
        <f>SUM(AA71:AA80)</f>
        <v>1.0000000000000002</v>
      </c>
      <c r="AB81" s="121">
        <f>SUM(AB71:AB80)</f>
        <v>1.0000000000000002</v>
      </c>
      <c r="AC81" s="31"/>
      <c r="AD81" s="32"/>
      <c r="AE81" s="33"/>
      <c r="AF81" s="32"/>
      <c r="AG81" s="33"/>
      <c r="AH81" s="43"/>
      <c r="AI81" s="43"/>
      <c r="AJ81" s="43"/>
      <c r="AK81" s="33"/>
      <c r="AL81" s="32"/>
      <c r="AM81" s="33"/>
      <c r="AN81" s="34"/>
      <c r="AO81" s="31"/>
      <c r="AP81" s="32"/>
      <c r="AQ81" s="33"/>
      <c r="AR81" s="32"/>
    </row>
    <row r="82" spans="1:44" s="16" customFormat="1" ht="28.8" x14ac:dyDescent="0.25">
      <c r="A82" s="187" t="s">
        <v>7</v>
      </c>
      <c r="B82" s="24" t="s">
        <v>42</v>
      </c>
      <c r="C82" s="273" t="str">
        <f>IF(AO82=AC82,$AC$34,IF(AO82=AG82,$AG$34,IF(AO82=AK82,$AK$34,0)))</f>
        <v>ФДМ</v>
      </c>
      <c r="D82" s="276" t="str">
        <f>IF(AP82=AD82,$AC$34,IF(AP82=AH82,$AG$34,IF(AP82=AL82,$AK$34,0)))</f>
        <v>ФДМ</v>
      </c>
      <c r="E82" s="276" t="str">
        <f>IF(AQ82=AE82,$AC$34,IF(AQ82=AI82,$AG$34,IF(AQ82=AM82,$AK$34,0)))</f>
        <v>КурьерСервисЭкспресс</v>
      </c>
      <c r="F82" s="279" t="str">
        <f>IF(AR82=AF82,$AC$34,IF(AR82=AJ82,$AG$34,IF(AR82=AN82,$AK$34,0)))</f>
        <v>КурьерСервисЭкспресс</v>
      </c>
      <c r="G82" s="50" t="str">
        <f t="shared" si="0"/>
        <v>КурьерСервисЭкспресс</v>
      </c>
      <c r="H82" s="49" t="str">
        <f t="shared" si="1"/>
        <v>КурьерСервисЭкспресс</v>
      </c>
      <c r="I82" s="49" t="str">
        <f t="shared" si="2"/>
        <v>КурьерСервисЭкспресс</v>
      </c>
      <c r="J82" s="52" t="str">
        <f t="shared" si="3"/>
        <v>КурьерСервисЭкспресс</v>
      </c>
      <c r="K82" s="53">
        <f t="shared" si="4"/>
        <v>350</v>
      </c>
      <c r="L82" s="48">
        <f t="shared" si="5"/>
        <v>250</v>
      </c>
      <c r="M82" s="48">
        <f t="shared" si="6"/>
        <v>350</v>
      </c>
      <c r="N82" s="54">
        <f t="shared" si="7"/>
        <v>250</v>
      </c>
      <c r="O82" s="159">
        <v>1000000</v>
      </c>
      <c r="P82" s="137">
        <v>309</v>
      </c>
      <c r="Q82" s="159">
        <v>1000000</v>
      </c>
      <c r="R82" s="159">
        <v>1000000</v>
      </c>
      <c r="S82" s="136">
        <v>350</v>
      </c>
      <c r="T82" s="137">
        <v>250</v>
      </c>
      <c r="U82" s="137">
        <v>350</v>
      </c>
      <c r="V82" s="138">
        <v>250</v>
      </c>
      <c r="W82" s="136">
        <v>420</v>
      </c>
      <c r="X82" s="137">
        <v>483</v>
      </c>
      <c r="Y82" s="159">
        <v>1000000</v>
      </c>
      <c r="Z82" s="138">
        <v>483</v>
      </c>
      <c r="AA82" s="70">
        <v>0.05</v>
      </c>
      <c r="AB82" s="118">
        <v>0.05</v>
      </c>
      <c r="AC82" s="273">
        <f>SUMPRODUCT(O82:O91,$AA$82:$AA$91)</f>
        <v>1000000</v>
      </c>
      <c r="AD82" s="276">
        <f>SUMPRODUCT(P82:P91,$AB$82:$AB$91)</f>
        <v>1660.95</v>
      </c>
      <c r="AE82" s="276">
        <f>SUMPRODUCT(Q82:Q91,$AA$82:$AA$91)</f>
        <v>1000000</v>
      </c>
      <c r="AF82" s="276">
        <f>SUMPRODUCT(R82:R91,$AB$82:$AB$91)</f>
        <v>1000000</v>
      </c>
      <c r="AG82" s="276">
        <f>SUMPRODUCT(S82:S91,$AA$82:$AA$91)</f>
        <v>1322.25</v>
      </c>
      <c r="AH82" s="276">
        <f>SUMPRODUCT(T82:T91,$AB$82:$AB$91)</f>
        <v>1092.0249999999999</v>
      </c>
      <c r="AI82" s="276">
        <f>SUMPRODUCT(U82:U91,$AA$82:$AA$91)</f>
        <v>1518.3600000000001</v>
      </c>
      <c r="AJ82" s="276">
        <f>SUMPRODUCT(V82:V91,$AB$82:$AB$91)</f>
        <v>977.54000000000008</v>
      </c>
      <c r="AK82" s="276">
        <f>SUMPRODUCT(W82:W91,$AA$82:$AA$91)</f>
        <v>1091.5</v>
      </c>
      <c r="AL82" s="276">
        <f>SUMPRODUCT(X82:X91,$AB$82:$AB$91)</f>
        <v>1038.8500000000001</v>
      </c>
      <c r="AM82" s="276">
        <f>SUMPRODUCT(Y82:Y91,$AA$82:$AA$91)</f>
        <v>1000000</v>
      </c>
      <c r="AN82" s="279">
        <f>SUMPRODUCT(Z82:Z91,$AB$82:$AB$91)</f>
        <v>1038.8500000000001</v>
      </c>
      <c r="AO82" s="273">
        <f>MIN(AC82,AG82,AK82)</f>
        <v>1091.5</v>
      </c>
      <c r="AP82" s="276">
        <f>MIN(AD82,AH82,AL82)</f>
        <v>1038.8500000000001</v>
      </c>
      <c r="AQ82" s="276">
        <f>MIN(AE82,AI82,AM82)</f>
        <v>1518.3600000000001</v>
      </c>
      <c r="AR82" s="276">
        <f>MIN(AF82,AJ82,AN82)</f>
        <v>977.54000000000008</v>
      </c>
    </row>
    <row r="83" spans="1:44" s="16" customFormat="1" ht="27.6" customHeight="1" x14ac:dyDescent="0.25">
      <c r="A83" s="187"/>
      <c r="B83" s="24" t="s">
        <v>46</v>
      </c>
      <c r="C83" s="274"/>
      <c r="D83" s="277"/>
      <c r="E83" s="277"/>
      <c r="F83" s="280"/>
      <c r="G83" s="50" t="str">
        <f t="shared" si="0"/>
        <v>КурьерСервисЭкспресс</v>
      </c>
      <c r="H83" s="49" t="str">
        <f t="shared" si="1"/>
        <v>КурьерСервисЭкспресс</v>
      </c>
      <c r="I83" s="49" t="str">
        <f t="shared" si="2"/>
        <v>КурьерСервисЭкспресс</v>
      </c>
      <c r="J83" s="52" t="str">
        <f t="shared" si="3"/>
        <v>КурьерСервисЭкспресс</v>
      </c>
      <c r="K83" s="53">
        <f t="shared" si="4"/>
        <v>400</v>
      </c>
      <c r="L83" s="48">
        <f t="shared" si="5"/>
        <v>300</v>
      </c>
      <c r="M83" s="48">
        <f t="shared" si="6"/>
        <v>400</v>
      </c>
      <c r="N83" s="54">
        <f t="shared" si="7"/>
        <v>300</v>
      </c>
      <c r="O83" s="159">
        <v>1000000</v>
      </c>
      <c r="P83" s="137">
        <v>320</v>
      </c>
      <c r="Q83" s="159">
        <v>1000000</v>
      </c>
      <c r="R83" s="159">
        <v>1000000</v>
      </c>
      <c r="S83" s="136">
        <v>400</v>
      </c>
      <c r="T83" s="137">
        <v>300</v>
      </c>
      <c r="U83" s="137">
        <v>400</v>
      </c>
      <c r="V83" s="138">
        <v>300</v>
      </c>
      <c r="W83" s="136">
        <v>420</v>
      </c>
      <c r="X83" s="137">
        <v>483</v>
      </c>
      <c r="Y83" s="159">
        <v>1000000</v>
      </c>
      <c r="Z83" s="138">
        <v>483</v>
      </c>
      <c r="AA83" s="72">
        <v>0.05</v>
      </c>
      <c r="AB83" s="119">
        <v>0.05</v>
      </c>
      <c r="AC83" s="274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80"/>
      <c r="AO83" s="274"/>
      <c r="AP83" s="277"/>
      <c r="AQ83" s="277"/>
      <c r="AR83" s="277"/>
    </row>
    <row r="84" spans="1:44" s="16" customFormat="1" ht="27.6" customHeight="1" x14ac:dyDescent="0.25">
      <c r="A84" s="187"/>
      <c r="B84" s="24" t="s">
        <v>47</v>
      </c>
      <c r="C84" s="274"/>
      <c r="D84" s="277"/>
      <c r="E84" s="277"/>
      <c r="F84" s="280"/>
      <c r="G84" s="50" t="str">
        <f t="shared" si="0"/>
        <v>ФДМ</v>
      </c>
      <c r="H84" s="49" t="str">
        <f t="shared" si="1"/>
        <v>ФДМ</v>
      </c>
      <c r="I84" s="49" t="str">
        <f t="shared" si="2"/>
        <v>КурьерСервисЭкспресс</v>
      </c>
      <c r="J84" s="52" t="str">
        <f t="shared" si="3"/>
        <v>КурьерСервисЭкспресс</v>
      </c>
      <c r="K84" s="53">
        <f t="shared" si="4"/>
        <v>520</v>
      </c>
      <c r="L84" s="48">
        <f t="shared" si="5"/>
        <v>599</v>
      </c>
      <c r="M84" s="48">
        <f t="shared" si="6"/>
        <v>709.2</v>
      </c>
      <c r="N84" s="54">
        <f t="shared" si="7"/>
        <v>582.40000000000009</v>
      </c>
      <c r="O84" s="159">
        <v>1000000</v>
      </c>
      <c r="P84" s="137">
        <v>608</v>
      </c>
      <c r="Q84" s="159">
        <v>1000000</v>
      </c>
      <c r="R84" s="159">
        <v>1000000</v>
      </c>
      <c r="S84" s="136">
        <v>766.80000000000007</v>
      </c>
      <c r="T84" s="137">
        <v>632.09999999999991</v>
      </c>
      <c r="U84" s="137">
        <v>709.2</v>
      </c>
      <c r="V84" s="138">
        <v>582.40000000000009</v>
      </c>
      <c r="W84" s="136">
        <v>520</v>
      </c>
      <c r="X84" s="137">
        <v>599</v>
      </c>
      <c r="Y84" s="159">
        <v>1000000</v>
      </c>
      <c r="Z84" s="138">
        <v>599</v>
      </c>
      <c r="AA84" s="72">
        <v>0.05</v>
      </c>
      <c r="AB84" s="119">
        <v>0.1</v>
      </c>
      <c r="AC84" s="274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80"/>
      <c r="AO84" s="274"/>
      <c r="AP84" s="277"/>
      <c r="AQ84" s="277"/>
      <c r="AR84" s="277"/>
    </row>
    <row r="85" spans="1:44" s="16" customFormat="1" ht="26.4" customHeight="1" x14ac:dyDescent="0.25">
      <c r="A85" s="187"/>
      <c r="B85" s="24" t="s">
        <v>48</v>
      </c>
      <c r="C85" s="274"/>
      <c r="D85" s="277"/>
      <c r="E85" s="277"/>
      <c r="F85" s="280"/>
      <c r="G85" s="50" t="str">
        <f t="shared" si="0"/>
        <v>ФДМ</v>
      </c>
      <c r="H85" s="49" t="str">
        <f t="shared" si="1"/>
        <v>ФДМ</v>
      </c>
      <c r="I85" s="49" t="str">
        <f t="shared" si="2"/>
        <v>КурьерСервисЭкспресс</v>
      </c>
      <c r="J85" s="52" t="str">
        <f t="shared" si="3"/>
        <v>КурьерСервисЭкспресс</v>
      </c>
      <c r="K85" s="53">
        <f t="shared" si="4"/>
        <v>620</v>
      </c>
      <c r="L85" s="48">
        <f t="shared" si="5"/>
        <v>715</v>
      </c>
      <c r="M85" s="48">
        <f t="shared" si="6"/>
        <v>867.6</v>
      </c>
      <c r="N85" s="54">
        <f t="shared" si="7"/>
        <v>705.59999999999991</v>
      </c>
      <c r="O85" s="159">
        <v>1000000</v>
      </c>
      <c r="P85" s="137">
        <v>881</v>
      </c>
      <c r="Q85" s="159">
        <v>1000000</v>
      </c>
      <c r="R85" s="159">
        <v>1000000</v>
      </c>
      <c r="S85" s="136">
        <v>950.4</v>
      </c>
      <c r="T85" s="137">
        <v>774.90000000000009</v>
      </c>
      <c r="U85" s="137">
        <v>867.6</v>
      </c>
      <c r="V85" s="138">
        <v>705.59999999999991</v>
      </c>
      <c r="W85" s="136">
        <v>620</v>
      </c>
      <c r="X85" s="137">
        <v>715</v>
      </c>
      <c r="Y85" s="159">
        <v>1000000</v>
      </c>
      <c r="Z85" s="138">
        <v>715</v>
      </c>
      <c r="AA85" s="72">
        <v>0.1</v>
      </c>
      <c r="AB85" s="119">
        <v>0.15</v>
      </c>
      <c r="AC85" s="274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80"/>
      <c r="AO85" s="274"/>
      <c r="AP85" s="277"/>
      <c r="AQ85" s="277"/>
      <c r="AR85" s="277"/>
    </row>
    <row r="86" spans="1:44" s="16" customFormat="1" ht="27.6" customHeight="1" x14ac:dyDescent="0.25">
      <c r="A86" s="187"/>
      <c r="B86" s="24" t="s">
        <v>49</v>
      </c>
      <c r="C86" s="274"/>
      <c r="D86" s="277"/>
      <c r="E86" s="277"/>
      <c r="F86" s="280"/>
      <c r="G86" s="50" t="str">
        <f t="shared" si="0"/>
        <v>ФДМ</v>
      </c>
      <c r="H86" s="49" t="str">
        <f t="shared" si="1"/>
        <v>ФДМ</v>
      </c>
      <c r="I86" s="49" t="str">
        <f t="shared" si="2"/>
        <v>КурьерСервисЭкспресс</v>
      </c>
      <c r="J86" s="52" t="str">
        <f t="shared" si="3"/>
        <v>КурьерСервисЭкспресс</v>
      </c>
      <c r="K86" s="53">
        <f t="shared" si="4"/>
        <v>870</v>
      </c>
      <c r="L86" s="48">
        <f t="shared" si="5"/>
        <v>1005</v>
      </c>
      <c r="M86" s="48">
        <f t="shared" si="6"/>
        <v>1144.8</v>
      </c>
      <c r="N86" s="54">
        <f t="shared" si="7"/>
        <v>921.2</v>
      </c>
      <c r="O86" s="159">
        <v>1000000</v>
      </c>
      <c r="P86" s="137">
        <v>1562</v>
      </c>
      <c r="Q86" s="159">
        <v>1000000</v>
      </c>
      <c r="R86" s="159">
        <v>1000000</v>
      </c>
      <c r="S86" s="136">
        <v>1271.7</v>
      </c>
      <c r="T86" s="137">
        <v>1024.8</v>
      </c>
      <c r="U86" s="137">
        <v>1144.8</v>
      </c>
      <c r="V86" s="138">
        <v>921.2</v>
      </c>
      <c r="W86" s="136">
        <v>870</v>
      </c>
      <c r="X86" s="137">
        <v>1005</v>
      </c>
      <c r="Y86" s="159">
        <v>1000000</v>
      </c>
      <c r="Z86" s="138">
        <v>1005</v>
      </c>
      <c r="AA86" s="72">
        <v>0.1</v>
      </c>
      <c r="AB86" s="119">
        <v>0.2</v>
      </c>
      <c r="AC86" s="274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80"/>
      <c r="AO86" s="274"/>
      <c r="AP86" s="277"/>
      <c r="AQ86" s="277"/>
      <c r="AR86" s="277"/>
    </row>
    <row r="87" spans="1:44" s="16" customFormat="1" ht="27.6" customHeight="1" x14ac:dyDescent="0.25">
      <c r="A87" s="187"/>
      <c r="B87" s="24" t="s">
        <v>50</v>
      </c>
      <c r="C87" s="274"/>
      <c r="D87" s="277"/>
      <c r="E87" s="277"/>
      <c r="F87" s="280"/>
      <c r="G87" s="50" t="str">
        <f t="shared" si="0"/>
        <v>ФДМ</v>
      </c>
      <c r="H87" s="49" t="str">
        <f t="shared" si="1"/>
        <v>ФДМ</v>
      </c>
      <c r="I87" s="49" t="str">
        <f t="shared" si="2"/>
        <v>КурьерСервисЭкспресс</v>
      </c>
      <c r="J87" s="52" t="str">
        <f t="shared" si="3"/>
        <v>КурьерСервисЭкспресс</v>
      </c>
      <c r="K87" s="53">
        <f t="shared" si="4"/>
        <v>1120</v>
      </c>
      <c r="L87" s="48">
        <f t="shared" si="5"/>
        <v>1295</v>
      </c>
      <c r="M87" s="48">
        <f t="shared" si="6"/>
        <v>1540.8</v>
      </c>
      <c r="N87" s="54">
        <f t="shared" si="7"/>
        <v>1229.2</v>
      </c>
      <c r="O87" s="159">
        <v>1000000</v>
      </c>
      <c r="P87" s="137">
        <v>2219</v>
      </c>
      <c r="Q87" s="159">
        <v>1000000</v>
      </c>
      <c r="R87" s="159">
        <v>1000000</v>
      </c>
      <c r="S87" s="136">
        <v>1730.7</v>
      </c>
      <c r="T87" s="137">
        <v>1381.8</v>
      </c>
      <c r="U87" s="137">
        <v>1540.8</v>
      </c>
      <c r="V87" s="138">
        <v>1229.2</v>
      </c>
      <c r="W87" s="136">
        <v>1120</v>
      </c>
      <c r="X87" s="137">
        <v>1295</v>
      </c>
      <c r="Y87" s="159">
        <v>1000000</v>
      </c>
      <c r="Z87" s="138">
        <v>1295</v>
      </c>
      <c r="AA87" s="72">
        <v>0.15</v>
      </c>
      <c r="AB87" s="119">
        <v>0.2</v>
      </c>
      <c r="AC87" s="274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80"/>
      <c r="AO87" s="274"/>
      <c r="AP87" s="277"/>
      <c r="AQ87" s="277"/>
      <c r="AR87" s="277"/>
    </row>
    <row r="88" spans="1:44" s="16" customFormat="1" ht="27.6" customHeight="1" x14ac:dyDescent="0.25">
      <c r="A88" s="187"/>
      <c r="B88" s="24" t="s">
        <v>51</v>
      </c>
      <c r="C88" s="274"/>
      <c r="D88" s="277"/>
      <c r="E88" s="277"/>
      <c r="F88" s="280"/>
      <c r="G88" s="50" t="str">
        <f t="shared" si="0"/>
        <v>ФДМ</v>
      </c>
      <c r="H88" s="49" t="str">
        <f t="shared" si="1"/>
        <v>ФДМ</v>
      </c>
      <c r="I88" s="49" t="str">
        <f t="shared" si="2"/>
        <v>КурьерСервисЭкспресс</v>
      </c>
      <c r="J88" s="52" t="str">
        <f t="shared" si="3"/>
        <v>КурьерСервисЭкспресс</v>
      </c>
      <c r="K88" s="53">
        <f t="shared" si="4"/>
        <v>1370</v>
      </c>
      <c r="L88" s="48">
        <f t="shared" si="5"/>
        <v>1585</v>
      </c>
      <c r="M88" s="48">
        <f t="shared" si="6"/>
        <v>1936.8</v>
      </c>
      <c r="N88" s="54">
        <f t="shared" si="7"/>
        <v>1537.2</v>
      </c>
      <c r="O88" s="159">
        <v>1000000</v>
      </c>
      <c r="P88" s="137">
        <v>2867</v>
      </c>
      <c r="Q88" s="159">
        <v>1000000</v>
      </c>
      <c r="R88" s="159">
        <v>1000000</v>
      </c>
      <c r="S88" s="136">
        <v>2189.7000000000003</v>
      </c>
      <c r="T88" s="137">
        <v>1738.8</v>
      </c>
      <c r="U88" s="137">
        <v>1936.8</v>
      </c>
      <c r="V88" s="138">
        <v>1537.2</v>
      </c>
      <c r="W88" s="136">
        <v>1370</v>
      </c>
      <c r="X88" s="137">
        <v>1585</v>
      </c>
      <c r="Y88" s="159">
        <v>1000000</v>
      </c>
      <c r="Z88" s="138">
        <v>1585</v>
      </c>
      <c r="AA88" s="72">
        <v>0.2</v>
      </c>
      <c r="AB88" s="119">
        <v>0.1</v>
      </c>
      <c r="AC88" s="274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80"/>
      <c r="AO88" s="274"/>
      <c r="AP88" s="277"/>
      <c r="AQ88" s="277"/>
      <c r="AR88" s="277"/>
    </row>
    <row r="89" spans="1:44" s="16" customFormat="1" ht="27.6" customHeight="1" x14ac:dyDescent="0.25">
      <c r="A89" s="187"/>
      <c r="B89" s="24" t="s">
        <v>52</v>
      </c>
      <c r="C89" s="274"/>
      <c r="D89" s="277"/>
      <c r="E89" s="277"/>
      <c r="F89" s="280"/>
      <c r="G89" s="50" t="str">
        <f t="shared" si="0"/>
        <v>КурьерСервисЭкспресс</v>
      </c>
      <c r="H89" s="49" t="str">
        <f t="shared" si="1"/>
        <v>ФДМ</v>
      </c>
      <c r="I89" s="49" t="str">
        <f t="shared" si="2"/>
        <v>КурьерСервисЭкспресс</v>
      </c>
      <c r="J89" s="52" t="str">
        <f t="shared" si="3"/>
        <v>КурьерСервисЭкспресс</v>
      </c>
      <c r="K89" s="53">
        <f t="shared" si="4"/>
        <v>1289.7</v>
      </c>
      <c r="L89" s="48">
        <f t="shared" si="5"/>
        <v>1875</v>
      </c>
      <c r="M89" s="48">
        <f t="shared" si="6"/>
        <v>2332.8000000000002</v>
      </c>
      <c r="N89" s="54">
        <f t="shared" si="7"/>
        <v>1845.2</v>
      </c>
      <c r="O89" s="159">
        <v>1000000</v>
      </c>
      <c r="P89" s="137">
        <v>3536</v>
      </c>
      <c r="Q89" s="159">
        <v>1000000</v>
      </c>
      <c r="R89" s="159">
        <v>1000000</v>
      </c>
      <c r="S89" s="136">
        <v>1289.7</v>
      </c>
      <c r="T89" s="137">
        <v>2095.8000000000002</v>
      </c>
      <c r="U89" s="137">
        <v>2332.8000000000002</v>
      </c>
      <c r="V89" s="138">
        <v>1845.2</v>
      </c>
      <c r="W89" s="136">
        <v>1620</v>
      </c>
      <c r="X89" s="137">
        <v>1875</v>
      </c>
      <c r="Y89" s="159">
        <v>1000000</v>
      </c>
      <c r="Z89" s="138">
        <v>1875</v>
      </c>
      <c r="AA89" s="72">
        <v>0.15</v>
      </c>
      <c r="AB89" s="119">
        <v>0.05</v>
      </c>
      <c r="AC89" s="274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80"/>
      <c r="AO89" s="274"/>
      <c r="AP89" s="277"/>
      <c r="AQ89" s="277"/>
      <c r="AR89" s="277"/>
    </row>
    <row r="90" spans="1:44" s="16" customFormat="1" ht="27.6" customHeight="1" x14ac:dyDescent="0.25">
      <c r="A90" s="187"/>
      <c r="B90" s="24" t="s">
        <v>53</v>
      </c>
      <c r="C90" s="274"/>
      <c r="D90" s="277"/>
      <c r="E90" s="277"/>
      <c r="F90" s="280"/>
      <c r="G90" s="50" t="str">
        <f t="shared" si="0"/>
        <v>КурьерСервисЭкспресс</v>
      </c>
      <c r="H90" s="49" t="str">
        <f t="shared" si="1"/>
        <v>ФДМ</v>
      </c>
      <c r="I90" s="49" t="str">
        <f t="shared" si="2"/>
        <v>КурьерСервисЭкспресс</v>
      </c>
      <c r="J90" s="52" t="str">
        <f t="shared" si="3"/>
        <v>КурьерСервисЭкспресс</v>
      </c>
      <c r="K90" s="53">
        <f t="shared" si="4"/>
        <v>1289.7</v>
      </c>
      <c r="L90" s="48">
        <f t="shared" si="5"/>
        <v>2165</v>
      </c>
      <c r="M90" s="48">
        <f t="shared" si="6"/>
        <v>2715.3</v>
      </c>
      <c r="N90" s="54">
        <f t="shared" si="7"/>
        <v>2140.6</v>
      </c>
      <c r="O90" s="159">
        <v>1000000</v>
      </c>
      <c r="P90" s="137">
        <v>4201</v>
      </c>
      <c r="Q90" s="159">
        <v>1000000</v>
      </c>
      <c r="R90" s="159">
        <v>1000000</v>
      </c>
      <c r="S90" s="136">
        <v>1289.7</v>
      </c>
      <c r="T90" s="137">
        <v>2436.0000000000005</v>
      </c>
      <c r="U90" s="137">
        <v>2715.3</v>
      </c>
      <c r="V90" s="138">
        <v>2140.6</v>
      </c>
      <c r="W90" s="136">
        <v>1870</v>
      </c>
      <c r="X90" s="137">
        <v>2165</v>
      </c>
      <c r="Y90" s="159">
        <v>1000000</v>
      </c>
      <c r="Z90" s="138">
        <v>2165</v>
      </c>
      <c r="AA90" s="72">
        <v>0.1</v>
      </c>
      <c r="AB90" s="119">
        <v>0.05</v>
      </c>
      <c r="AC90" s="274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80"/>
      <c r="AO90" s="274"/>
      <c r="AP90" s="277"/>
      <c r="AQ90" s="277"/>
      <c r="AR90" s="277"/>
    </row>
    <row r="91" spans="1:44" s="16" customFormat="1" ht="42" customHeight="1" thickBot="1" x14ac:dyDescent="0.3">
      <c r="A91" s="187"/>
      <c r="B91" s="28" t="s">
        <v>54</v>
      </c>
      <c r="C91" s="275"/>
      <c r="D91" s="278"/>
      <c r="E91" s="278"/>
      <c r="F91" s="281"/>
      <c r="G91" s="50" t="str">
        <f t="shared" si="0"/>
        <v>ФДМ</v>
      </c>
      <c r="H91" s="49" t="str">
        <f t="shared" si="1"/>
        <v>ФДМ</v>
      </c>
      <c r="I91" s="49" t="str">
        <f t="shared" si="2"/>
        <v>КурьерСервисЭкспресс</v>
      </c>
      <c r="J91" s="52" t="str">
        <f t="shared" si="3"/>
        <v>КурьерСервисЭкспресс</v>
      </c>
      <c r="K91" s="53">
        <f t="shared" si="4"/>
        <v>50</v>
      </c>
      <c r="L91" s="48">
        <f t="shared" si="5"/>
        <v>58</v>
      </c>
      <c r="M91" s="48">
        <f t="shared" si="6"/>
        <v>84.600000000000009</v>
      </c>
      <c r="N91" s="54">
        <f t="shared" si="7"/>
        <v>57.4</v>
      </c>
      <c r="O91" s="159">
        <v>1000000</v>
      </c>
      <c r="P91" s="137">
        <v>136</v>
      </c>
      <c r="Q91" s="159">
        <v>1000000</v>
      </c>
      <c r="R91" s="159">
        <v>1000000</v>
      </c>
      <c r="S91" s="136">
        <v>84.600000000000009</v>
      </c>
      <c r="T91" s="137">
        <v>65.8</v>
      </c>
      <c r="U91" s="137">
        <v>84.600000000000009</v>
      </c>
      <c r="V91" s="138">
        <v>57.4</v>
      </c>
      <c r="W91" s="136">
        <v>50</v>
      </c>
      <c r="X91" s="137">
        <v>58</v>
      </c>
      <c r="Y91" s="159">
        <v>1000000</v>
      </c>
      <c r="Z91" s="138">
        <v>58</v>
      </c>
      <c r="AA91" s="72">
        <v>0.05</v>
      </c>
      <c r="AB91" s="119">
        <v>0.05</v>
      </c>
      <c r="AC91" s="275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81"/>
      <c r="AO91" s="275"/>
      <c r="AP91" s="278"/>
      <c r="AQ91" s="278"/>
      <c r="AR91" s="278"/>
    </row>
    <row r="92" spans="1:44" s="35" customFormat="1" ht="42" hidden="1" customHeight="1" x14ac:dyDescent="0.25">
      <c r="A92" s="29"/>
      <c r="B92" s="30"/>
      <c r="C92" s="31"/>
      <c r="D92" s="32"/>
      <c r="E92" s="33"/>
      <c r="F92" s="34"/>
      <c r="G92" s="50" t="e">
        <f t="shared" si="0"/>
        <v>#REF!</v>
      </c>
      <c r="H92" s="49" t="e">
        <f t="shared" si="1"/>
        <v>#REF!</v>
      </c>
      <c r="I92" s="49" t="e">
        <f t="shared" si="2"/>
        <v>#REF!</v>
      </c>
      <c r="J92" s="52" t="e">
        <f t="shared" si="3"/>
        <v>#REF!</v>
      </c>
      <c r="K92" s="53" t="e">
        <f t="shared" si="4"/>
        <v>#REF!</v>
      </c>
      <c r="L92" s="48" t="e">
        <f t="shared" si="5"/>
        <v>#REF!</v>
      </c>
      <c r="M92" s="48" t="e">
        <f t="shared" si="6"/>
        <v>#REF!</v>
      </c>
      <c r="N92" s="54" t="e">
        <f t="shared" si="7"/>
        <v>#REF!</v>
      </c>
      <c r="O92" s="47" t="e">
        <f>SUMPRODUCT(#REF!,O82:O91)</f>
        <v>#REF!</v>
      </c>
      <c r="P92" s="32" t="e">
        <f>SUMPRODUCT(#REF!,P82:P91)</f>
        <v>#REF!</v>
      </c>
      <c r="Q92" s="33" t="e">
        <f>SUMPRODUCT(#REF!,Q82:Q91)</f>
        <v>#REF!</v>
      </c>
      <c r="R92" s="34" t="e">
        <f>SUMPRODUCT(#REF!,R82:R91)</f>
        <v>#REF!</v>
      </c>
      <c r="S92" s="31" t="e">
        <f>SUMPRODUCT(#REF!,S82:S91)</f>
        <v>#REF!</v>
      </c>
      <c r="T92" s="43"/>
      <c r="U92" s="43" t="e">
        <f>SUMPRODUCT(#REF!,U82:U91)</f>
        <v>#REF!</v>
      </c>
      <c r="V92" s="44"/>
      <c r="W92" s="31" t="e">
        <f>SUMPRODUCT(#REF!,W82:W91)</f>
        <v>#REF!</v>
      </c>
      <c r="X92" s="32" t="e">
        <f>SUMPRODUCT(#REF!,X82:X91)</f>
        <v>#REF!</v>
      </c>
      <c r="Y92" s="33" t="e">
        <f>SUMPRODUCT(#REF!,Y82:Y91)</f>
        <v>#REF!</v>
      </c>
      <c r="Z92" s="34" t="e">
        <f>SUMPRODUCT(#REF!,Z82:Z91)</f>
        <v>#REF!</v>
      </c>
      <c r="AA92" s="74">
        <f>SUM(AA82:AA91)</f>
        <v>1</v>
      </c>
      <c r="AB92" s="121">
        <f>SUM(AB82:AB91)</f>
        <v>1</v>
      </c>
      <c r="AC92" s="31"/>
      <c r="AD92" s="32"/>
      <c r="AE92" s="33"/>
      <c r="AF92" s="32"/>
      <c r="AG92" s="33"/>
      <c r="AH92" s="43"/>
      <c r="AI92" s="43"/>
      <c r="AJ92" s="43"/>
      <c r="AK92" s="33"/>
      <c r="AL92" s="32"/>
      <c r="AM92" s="33"/>
      <c r="AN92" s="34"/>
      <c r="AO92" s="31"/>
      <c r="AP92" s="32"/>
      <c r="AQ92" s="33"/>
      <c r="AR92" s="32"/>
    </row>
    <row r="93" spans="1:44" s="16" customFormat="1" ht="28.8" x14ac:dyDescent="0.25">
      <c r="A93" s="187" t="s">
        <v>8</v>
      </c>
      <c r="B93" s="24" t="s">
        <v>42</v>
      </c>
      <c r="C93" s="273" t="str">
        <f>IF(AO93=AC93,$AC$34,IF(AO93=AG93,$AG$34,IF(AO93=AK93,$AK$34,0)))</f>
        <v>ФДМ</v>
      </c>
      <c r="D93" s="276" t="str">
        <f>IF(AP93=AD93,$AC$34,IF(AP93=AH93,$AG$34,IF(AP93=AL93,$AK$34,0)))</f>
        <v>ФДМ</v>
      </c>
      <c r="E93" s="276" t="str">
        <f>IF(AQ93=AE93,$AC$34,IF(AQ93=AI93,$AG$34,IF(AQ93=AM93,$AK$34,0)))</f>
        <v>КурьерСервисЭкспресс</v>
      </c>
      <c r="F93" s="279" t="str">
        <f>IF(AR93=AF93,$AC$34,IF(AR93=AJ93,$AG$34,IF(AR93=AN93,$AK$34,0)))</f>
        <v>ФДМ</v>
      </c>
      <c r="G93" s="50" t="str">
        <f t="shared" si="0"/>
        <v>КурьерСервисЭкспресс</v>
      </c>
      <c r="H93" s="49" t="str">
        <f t="shared" si="1"/>
        <v>ЗЕСТ Экспресс</v>
      </c>
      <c r="I93" s="49" t="str">
        <f t="shared" si="2"/>
        <v>КурьерСервисЭкспресс</v>
      </c>
      <c r="J93" s="52" t="str">
        <f t="shared" si="3"/>
        <v>ФДМ</v>
      </c>
      <c r="K93" s="53">
        <f t="shared" si="4"/>
        <v>350</v>
      </c>
      <c r="L93" s="48">
        <f t="shared" si="5"/>
        <v>351</v>
      </c>
      <c r="M93" s="48">
        <f t="shared" si="6"/>
        <v>350</v>
      </c>
      <c r="N93" s="54">
        <f t="shared" si="7"/>
        <v>500</v>
      </c>
      <c r="O93" s="159">
        <v>1000000</v>
      </c>
      <c r="P93" s="137">
        <v>351</v>
      </c>
      <c r="Q93" s="137">
        <v>1374</v>
      </c>
      <c r="R93" s="138">
        <v>1374</v>
      </c>
      <c r="S93" s="136">
        <v>350</v>
      </c>
      <c r="T93" s="159">
        <v>1000000</v>
      </c>
      <c r="U93" s="137">
        <v>350</v>
      </c>
      <c r="V93" s="159">
        <v>1000000</v>
      </c>
      <c r="W93" s="136">
        <v>434</v>
      </c>
      <c r="X93" s="137">
        <v>500</v>
      </c>
      <c r="Y93" s="159">
        <v>1000000</v>
      </c>
      <c r="Z93" s="138">
        <v>500</v>
      </c>
      <c r="AA93" s="70">
        <v>0.05</v>
      </c>
      <c r="AB93" s="118">
        <v>0.05</v>
      </c>
      <c r="AC93" s="262">
        <f>SUMPRODUCT(O93:O102,$AA$93:$AA$102)</f>
        <v>1000000</v>
      </c>
      <c r="AD93" s="264">
        <f>SUMPRODUCT(P93:P102,$AB$93:$AB$102)</f>
        <v>1361.1000000000004</v>
      </c>
      <c r="AE93" s="276">
        <f>SUMPRODUCT(Q93:Q102,$AA$93:$AA$102)</f>
        <v>1607.4</v>
      </c>
      <c r="AF93" s="276">
        <f>SUMPRODUCT(R93:R102,$AB$93:$AB$102)</f>
        <v>1551.0000000000002</v>
      </c>
      <c r="AG93" s="276">
        <f>SUMPRODUCT(S93:S102,$AA$93:$AA$102)</f>
        <v>1378.095</v>
      </c>
      <c r="AH93" s="276">
        <f>SUMPRODUCT(T93:T102,$AB$93:$AB$102)</f>
        <v>1000000</v>
      </c>
      <c r="AI93" s="276">
        <f>SUMPRODUCT(U93:U102,$AA$93:$AA$102)</f>
        <v>1211.9100000000001</v>
      </c>
      <c r="AJ93" s="276">
        <f>SUMPRODUCT(V93:V102,$AB$93:$AB$102)</f>
        <v>1000000</v>
      </c>
      <c r="AK93" s="276">
        <f>SUMPRODUCT(W93:W102,$AA$93:$AA$102)</f>
        <v>1166.3</v>
      </c>
      <c r="AL93" s="276">
        <f>SUMPRODUCT(X93:X102,$AB$93:$AB$102)</f>
        <v>1178</v>
      </c>
      <c r="AM93" s="276">
        <f>SUMPRODUCT(Y93:Y102,$AA$93:$AA$102)</f>
        <v>1000000</v>
      </c>
      <c r="AN93" s="279">
        <f>SUMPRODUCT(Z93:Z102,$AB$93:$AB$102)</f>
        <v>1178</v>
      </c>
      <c r="AO93" s="273">
        <f>MIN(AC93,AG93,AK93)</f>
        <v>1166.3</v>
      </c>
      <c r="AP93" s="276">
        <f>MIN(AD93,AH93,AL93)</f>
        <v>1178</v>
      </c>
      <c r="AQ93" s="276">
        <f>MIN(AE93,AI93,AM93)</f>
        <v>1211.9100000000001</v>
      </c>
      <c r="AR93" s="276">
        <f>MIN(AF93,AJ93,AN93)</f>
        <v>1178</v>
      </c>
    </row>
    <row r="94" spans="1:44" s="16" customFormat="1" ht="27.6" customHeight="1" x14ac:dyDescent="0.25">
      <c r="A94" s="187"/>
      <c r="B94" s="24" t="s">
        <v>46</v>
      </c>
      <c r="C94" s="274"/>
      <c r="D94" s="277"/>
      <c r="E94" s="277"/>
      <c r="F94" s="280"/>
      <c r="G94" s="50" t="str">
        <f t="shared" si="0"/>
        <v>КурьерСервисЭкспресс</v>
      </c>
      <c r="H94" s="49" t="str">
        <f t="shared" si="1"/>
        <v>ЗЕСТ Экспресс</v>
      </c>
      <c r="I94" s="49" t="str">
        <f t="shared" si="2"/>
        <v>КурьерСервисЭкспресс</v>
      </c>
      <c r="J94" s="52" t="str">
        <f t="shared" si="3"/>
        <v>ФДМ</v>
      </c>
      <c r="K94" s="53">
        <f t="shared" si="4"/>
        <v>400</v>
      </c>
      <c r="L94" s="48">
        <f t="shared" si="5"/>
        <v>366</v>
      </c>
      <c r="M94" s="48">
        <f t="shared" si="6"/>
        <v>400</v>
      </c>
      <c r="N94" s="54">
        <f t="shared" si="7"/>
        <v>500</v>
      </c>
      <c r="O94" s="159">
        <v>1000000</v>
      </c>
      <c r="P94" s="137">
        <v>366</v>
      </c>
      <c r="Q94" s="137">
        <v>1401</v>
      </c>
      <c r="R94" s="138">
        <v>1401</v>
      </c>
      <c r="S94" s="136">
        <v>400</v>
      </c>
      <c r="T94" s="159">
        <v>1000000</v>
      </c>
      <c r="U94" s="137">
        <v>400</v>
      </c>
      <c r="V94" s="159">
        <v>1000000</v>
      </c>
      <c r="W94" s="136">
        <v>434</v>
      </c>
      <c r="X94" s="137">
        <v>500</v>
      </c>
      <c r="Y94" s="159">
        <v>1000000</v>
      </c>
      <c r="Z94" s="138">
        <v>500</v>
      </c>
      <c r="AA94" s="72">
        <v>0.05</v>
      </c>
      <c r="AB94" s="119">
        <v>0.05</v>
      </c>
      <c r="AC94" s="263"/>
      <c r="AD94" s="260"/>
      <c r="AE94" s="277"/>
      <c r="AF94" s="277"/>
      <c r="AG94" s="277"/>
      <c r="AH94" s="277"/>
      <c r="AI94" s="277"/>
      <c r="AJ94" s="277"/>
      <c r="AK94" s="277"/>
      <c r="AL94" s="277"/>
      <c r="AM94" s="277"/>
      <c r="AN94" s="280"/>
      <c r="AO94" s="274"/>
      <c r="AP94" s="277"/>
      <c r="AQ94" s="277"/>
      <c r="AR94" s="277"/>
    </row>
    <row r="95" spans="1:44" s="16" customFormat="1" ht="27.6" customHeight="1" x14ac:dyDescent="0.25">
      <c r="A95" s="187"/>
      <c r="B95" s="24" t="s">
        <v>47</v>
      </c>
      <c r="C95" s="274"/>
      <c r="D95" s="277"/>
      <c r="E95" s="277"/>
      <c r="F95" s="280"/>
      <c r="G95" s="50" t="str">
        <f t="shared" si="0"/>
        <v>ФДМ</v>
      </c>
      <c r="H95" s="49" t="str">
        <f t="shared" si="1"/>
        <v>ЗЕСТ Экспресс</v>
      </c>
      <c r="I95" s="49" t="str">
        <f t="shared" si="2"/>
        <v>КурьерСервисЭкспресс</v>
      </c>
      <c r="J95" s="52" t="str">
        <f t="shared" si="3"/>
        <v>ФДМ</v>
      </c>
      <c r="K95" s="53">
        <f t="shared" si="4"/>
        <v>564</v>
      </c>
      <c r="L95" s="48">
        <f t="shared" si="5"/>
        <v>594</v>
      </c>
      <c r="M95" s="48">
        <f t="shared" si="6"/>
        <v>654.30000000000007</v>
      </c>
      <c r="N95" s="54">
        <f t="shared" si="7"/>
        <v>648</v>
      </c>
      <c r="O95" s="159">
        <v>1000000</v>
      </c>
      <c r="P95" s="137">
        <v>594</v>
      </c>
      <c r="Q95" s="137">
        <v>1432</v>
      </c>
      <c r="R95" s="138">
        <v>1432</v>
      </c>
      <c r="S95" s="136">
        <v>766.80000000000007</v>
      </c>
      <c r="T95" s="159">
        <v>1000000</v>
      </c>
      <c r="U95" s="137">
        <v>654.30000000000007</v>
      </c>
      <c r="V95" s="159">
        <v>1000000</v>
      </c>
      <c r="W95" s="136">
        <v>564</v>
      </c>
      <c r="X95" s="137">
        <v>648</v>
      </c>
      <c r="Y95" s="159">
        <v>1000000</v>
      </c>
      <c r="Z95" s="138">
        <v>648</v>
      </c>
      <c r="AA95" s="72">
        <v>0.05</v>
      </c>
      <c r="AB95" s="119">
        <v>0.1</v>
      </c>
      <c r="AC95" s="263"/>
      <c r="AD95" s="260"/>
      <c r="AE95" s="277"/>
      <c r="AF95" s="277"/>
      <c r="AG95" s="277"/>
      <c r="AH95" s="277"/>
      <c r="AI95" s="277"/>
      <c r="AJ95" s="277"/>
      <c r="AK95" s="277"/>
      <c r="AL95" s="277"/>
      <c r="AM95" s="277"/>
      <c r="AN95" s="280"/>
      <c r="AO95" s="274"/>
      <c r="AP95" s="277"/>
      <c r="AQ95" s="277"/>
      <c r="AR95" s="277"/>
    </row>
    <row r="96" spans="1:44" s="16" customFormat="1" ht="27.6" customHeight="1" x14ac:dyDescent="0.25">
      <c r="A96" s="187"/>
      <c r="B96" s="24" t="s">
        <v>48</v>
      </c>
      <c r="C96" s="274"/>
      <c r="D96" s="277"/>
      <c r="E96" s="277"/>
      <c r="F96" s="280"/>
      <c r="G96" s="50" t="str">
        <f t="shared" si="0"/>
        <v>ФДМ</v>
      </c>
      <c r="H96" s="49" t="str">
        <f t="shared" si="1"/>
        <v>ФДМ</v>
      </c>
      <c r="I96" s="49" t="str">
        <f t="shared" si="2"/>
        <v>КурьерСервисЭкспресс</v>
      </c>
      <c r="J96" s="52" t="str">
        <f t="shared" si="3"/>
        <v>ФДМ</v>
      </c>
      <c r="K96" s="53">
        <f t="shared" si="4"/>
        <v>694</v>
      </c>
      <c r="L96" s="48">
        <f t="shared" si="5"/>
        <v>796</v>
      </c>
      <c r="M96" s="48">
        <f t="shared" si="6"/>
        <v>792.9</v>
      </c>
      <c r="N96" s="54">
        <f t="shared" si="7"/>
        <v>796</v>
      </c>
      <c r="O96" s="159">
        <v>1000000</v>
      </c>
      <c r="P96" s="137">
        <v>806</v>
      </c>
      <c r="Q96" s="137">
        <v>1462</v>
      </c>
      <c r="R96" s="138">
        <v>1462</v>
      </c>
      <c r="S96" s="136">
        <v>950.4</v>
      </c>
      <c r="T96" s="159">
        <v>1000000</v>
      </c>
      <c r="U96" s="137">
        <v>792.9</v>
      </c>
      <c r="V96" s="159">
        <v>1000000</v>
      </c>
      <c r="W96" s="136">
        <v>694</v>
      </c>
      <c r="X96" s="137">
        <v>796</v>
      </c>
      <c r="Y96" s="159">
        <v>1000000</v>
      </c>
      <c r="Z96" s="138">
        <v>796</v>
      </c>
      <c r="AA96" s="72">
        <v>0.15</v>
      </c>
      <c r="AB96" s="119">
        <v>0.2</v>
      </c>
      <c r="AC96" s="263"/>
      <c r="AD96" s="260"/>
      <c r="AE96" s="277"/>
      <c r="AF96" s="277"/>
      <c r="AG96" s="277"/>
      <c r="AH96" s="277"/>
      <c r="AI96" s="277"/>
      <c r="AJ96" s="277"/>
      <c r="AK96" s="277"/>
      <c r="AL96" s="277"/>
      <c r="AM96" s="277"/>
      <c r="AN96" s="280"/>
      <c r="AO96" s="274"/>
      <c r="AP96" s="277"/>
      <c r="AQ96" s="277"/>
      <c r="AR96" s="277"/>
    </row>
    <row r="97" spans="1:44" s="16" customFormat="1" ht="26.4" customHeight="1" x14ac:dyDescent="0.25">
      <c r="A97" s="187"/>
      <c r="B97" s="24" t="s">
        <v>49</v>
      </c>
      <c r="C97" s="274"/>
      <c r="D97" s="277"/>
      <c r="E97" s="277"/>
      <c r="F97" s="280"/>
      <c r="G97" s="50" t="str">
        <f t="shared" si="0"/>
        <v>ФДМ</v>
      </c>
      <c r="H97" s="49" t="str">
        <f t="shared" si="1"/>
        <v>ФДМ</v>
      </c>
      <c r="I97" s="49" t="str">
        <f t="shared" si="2"/>
        <v>КурьерСервисЭкспресс</v>
      </c>
      <c r="J97" s="52" t="str">
        <f t="shared" si="3"/>
        <v>ФДМ</v>
      </c>
      <c r="K97" s="53">
        <f t="shared" si="4"/>
        <v>1019</v>
      </c>
      <c r="L97" s="48">
        <f t="shared" si="5"/>
        <v>1166</v>
      </c>
      <c r="M97" s="48">
        <f t="shared" si="6"/>
        <v>1035.45</v>
      </c>
      <c r="N97" s="54">
        <f t="shared" si="7"/>
        <v>1166</v>
      </c>
      <c r="O97" s="159">
        <v>1000000</v>
      </c>
      <c r="P97" s="137">
        <v>1341</v>
      </c>
      <c r="Q97" s="137">
        <v>1576</v>
      </c>
      <c r="R97" s="138">
        <v>1576</v>
      </c>
      <c r="S97" s="136">
        <v>1271.7</v>
      </c>
      <c r="T97" s="159">
        <v>1000000</v>
      </c>
      <c r="U97" s="137">
        <v>1035.45</v>
      </c>
      <c r="V97" s="159">
        <v>1000000</v>
      </c>
      <c r="W97" s="136">
        <v>1019</v>
      </c>
      <c r="X97" s="137">
        <v>1166</v>
      </c>
      <c r="Y97" s="159">
        <v>1000000</v>
      </c>
      <c r="Z97" s="138">
        <v>1166</v>
      </c>
      <c r="AA97" s="72">
        <v>0.15</v>
      </c>
      <c r="AB97" s="119">
        <v>0.2</v>
      </c>
      <c r="AC97" s="263"/>
      <c r="AD97" s="260"/>
      <c r="AE97" s="277"/>
      <c r="AF97" s="277"/>
      <c r="AG97" s="277"/>
      <c r="AH97" s="277"/>
      <c r="AI97" s="277"/>
      <c r="AJ97" s="277"/>
      <c r="AK97" s="277"/>
      <c r="AL97" s="277"/>
      <c r="AM97" s="277"/>
      <c r="AN97" s="280"/>
      <c r="AO97" s="274"/>
      <c r="AP97" s="277"/>
      <c r="AQ97" s="277"/>
      <c r="AR97" s="277"/>
    </row>
    <row r="98" spans="1:44" s="16" customFormat="1" ht="27.6" customHeight="1" x14ac:dyDescent="0.25">
      <c r="A98" s="187"/>
      <c r="B98" s="24" t="s">
        <v>50</v>
      </c>
      <c r="C98" s="274"/>
      <c r="D98" s="277"/>
      <c r="E98" s="277"/>
      <c r="F98" s="280"/>
      <c r="G98" s="50" t="str">
        <f t="shared" si="0"/>
        <v>ФДМ</v>
      </c>
      <c r="H98" s="49" t="str">
        <f t="shared" si="1"/>
        <v>ФДМ</v>
      </c>
      <c r="I98" s="49" t="str">
        <f t="shared" si="2"/>
        <v>КурьерСервисЭкспресс</v>
      </c>
      <c r="J98" s="52" t="str">
        <f t="shared" si="3"/>
        <v>ФДМ</v>
      </c>
      <c r="K98" s="53">
        <f t="shared" si="4"/>
        <v>1344</v>
      </c>
      <c r="L98" s="48">
        <f t="shared" si="5"/>
        <v>1536</v>
      </c>
      <c r="M98" s="48">
        <f t="shared" si="6"/>
        <v>1381.95</v>
      </c>
      <c r="N98" s="54">
        <f t="shared" si="7"/>
        <v>1536</v>
      </c>
      <c r="O98" s="159">
        <v>1000000</v>
      </c>
      <c r="P98" s="137">
        <v>1853</v>
      </c>
      <c r="Q98" s="137">
        <v>1693</v>
      </c>
      <c r="R98" s="138">
        <v>1693</v>
      </c>
      <c r="S98" s="136">
        <v>1730.7</v>
      </c>
      <c r="T98" s="159">
        <v>1000000</v>
      </c>
      <c r="U98" s="137">
        <v>1381.95</v>
      </c>
      <c r="V98" s="159">
        <v>1000000</v>
      </c>
      <c r="W98" s="136">
        <v>1344</v>
      </c>
      <c r="X98" s="137">
        <v>1536</v>
      </c>
      <c r="Y98" s="159">
        <v>1000000</v>
      </c>
      <c r="Z98" s="138">
        <v>1536</v>
      </c>
      <c r="AA98" s="72">
        <v>0.2</v>
      </c>
      <c r="AB98" s="119">
        <v>0.15</v>
      </c>
      <c r="AC98" s="263"/>
      <c r="AD98" s="260"/>
      <c r="AE98" s="277"/>
      <c r="AF98" s="277"/>
      <c r="AG98" s="277"/>
      <c r="AH98" s="277"/>
      <c r="AI98" s="277"/>
      <c r="AJ98" s="277"/>
      <c r="AK98" s="277"/>
      <c r="AL98" s="277"/>
      <c r="AM98" s="277"/>
      <c r="AN98" s="280"/>
      <c r="AO98" s="274"/>
      <c r="AP98" s="277"/>
      <c r="AQ98" s="277"/>
      <c r="AR98" s="277"/>
    </row>
    <row r="99" spans="1:44" s="16" customFormat="1" ht="27.6" customHeight="1" x14ac:dyDescent="0.25">
      <c r="A99" s="187"/>
      <c r="B99" s="24" t="s">
        <v>51</v>
      </c>
      <c r="C99" s="274"/>
      <c r="D99" s="277"/>
      <c r="E99" s="277"/>
      <c r="F99" s="280"/>
      <c r="G99" s="50" t="str">
        <f t="shared" si="0"/>
        <v>ФДМ</v>
      </c>
      <c r="H99" s="49" t="str">
        <f t="shared" si="1"/>
        <v>ФДМ</v>
      </c>
      <c r="I99" s="49" t="str">
        <f t="shared" si="2"/>
        <v>КурьерСервисЭкспресс</v>
      </c>
      <c r="J99" s="52" t="str">
        <f t="shared" si="3"/>
        <v>ЗЕСТ Экспресс</v>
      </c>
      <c r="K99" s="53">
        <f t="shared" si="4"/>
        <v>1669</v>
      </c>
      <c r="L99" s="48">
        <f t="shared" si="5"/>
        <v>1906</v>
      </c>
      <c r="M99" s="48">
        <f t="shared" si="6"/>
        <v>1728.45</v>
      </c>
      <c r="N99" s="54">
        <f t="shared" si="7"/>
        <v>1815</v>
      </c>
      <c r="O99" s="159">
        <v>1000000</v>
      </c>
      <c r="P99" s="137">
        <v>2359</v>
      </c>
      <c r="Q99" s="137">
        <v>1815</v>
      </c>
      <c r="R99" s="138">
        <v>1815</v>
      </c>
      <c r="S99" s="136">
        <v>2189.7000000000003</v>
      </c>
      <c r="T99" s="159">
        <v>1000000</v>
      </c>
      <c r="U99" s="137">
        <v>1728.45</v>
      </c>
      <c r="V99" s="159">
        <v>1000000</v>
      </c>
      <c r="W99" s="136">
        <v>1669</v>
      </c>
      <c r="X99" s="137">
        <v>1906</v>
      </c>
      <c r="Y99" s="159">
        <v>1000000</v>
      </c>
      <c r="Z99" s="138">
        <v>1906</v>
      </c>
      <c r="AA99" s="72">
        <v>0.15</v>
      </c>
      <c r="AB99" s="119">
        <v>0.1</v>
      </c>
      <c r="AC99" s="263"/>
      <c r="AD99" s="260"/>
      <c r="AE99" s="277"/>
      <c r="AF99" s="277"/>
      <c r="AG99" s="277"/>
      <c r="AH99" s="277"/>
      <c r="AI99" s="277"/>
      <c r="AJ99" s="277"/>
      <c r="AK99" s="277"/>
      <c r="AL99" s="277"/>
      <c r="AM99" s="277"/>
      <c r="AN99" s="280"/>
      <c r="AO99" s="274"/>
      <c r="AP99" s="277"/>
      <c r="AQ99" s="277"/>
      <c r="AR99" s="277"/>
    </row>
    <row r="100" spans="1:44" s="16" customFormat="1" ht="27.6" customHeight="1" x14ac:dyDescent="0.25">
      <c r="A100" s="187"/>
      <c r="B100" s="24" t="s">
        <v>52</v>
      </c>
      <c r="C100" s="274"/>
      <c r="D100" s="277"/>
      <c r="E100" s="277"/>
      <c r="F100" s="280"/>
      <c r="G100" s="50" t="str">
        <f t="shared" si="0"/>
        <v>КурьерСервисЭкспресс</v>
      </c>
      <c r="H100" s="49" t="str">
        <f t="shared" si="1"/>
        <v>ФДМ</v>
      </c>
      <c r="I100" s="49" t="str">
        <f t="shared" si="2"/>
        <v>КурьерСервисЭкспресс</v>
      </c>
      <c r="J100" s="52" t="str">
        <f t="shared" si="3"/>
        <v>ЗЕСТ Экспресс</v>
      </c>
      <c r="K100" s="53">
        <f t="shared" si="4"/>
        <v>1934.1000000000001</v>
      </c>
      <c r="L100" s="48">
        <f t="shared" si="5"/>
        <v>2276</v>
      </c>
      <c r="M100" s="48">
        <f t="shared" si="6"/>
        <v>2074.9500000000003</v>
      </c>
      <c r="N100" s="54">
        <f t="shared" si="7"/>
        <v>2090</v>
      </c>
      <c r="O100" s="159">
        <v>1000000</v>
      </c>
      <c r="P100" s="137">
        <v>2905</v>
      </c>
      <c r="Q100" s="137">
        <v>2090</v>
      </c>
      <c r="R100" s="138">
        <v>2090</v>
      </c>
      <c r="S100" s="136">
        <v>1934.1000000000001</v>
      </c>
      <c r="T100" s="159">
        <v>1000000</v>
      </c>
      <c r="U100" s="137">
        <v>2074.9500000000003</v>
      </c>
      <c r="V100" s="159">
        <v>1000000</v>
      </c>
      <c r="W100" s="136">
        <v>1994</v>
      </c>
      <c r="X100" s="137">
        <v>2276</v>
      </c>
      <c r="Y100" s="159">
        <v>1000000</v>
      </c>
      <c r="Z100" s="138">
        <v>2276</v>
      </c>
      <c r="AA100" s="72">
        <v>0.1</v>
      </c>
      <c r="AB100" s="119">
        <v>0.05</v>
      </c>
      <c r="AC100" s="263"/>
      <c r="AD100" s="260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80"/>
      <c r="AO100" s="274"/>
      <c r="AP100" s="277"/>
      <c r="AQ100" s="277"/>
      <c r="AR100" s="277"/>
    </row>
    <row r="101" spans="1:44" s="16" customFormat="1" ht="27.6" customHeight="1" x14ac:dyDescent="0.25">
      <c r="A101" s="187"/>
      <c r="B101" s="24" t="s">
        <v>53</v>
      </c>
      <c r="C101" s="274"/>
      <c r="D101" s="277"/>
      <c r="E101" s="277"/>
      <c r="F101" s="280"/>
      <c r="G101" s="50" t="str">
        <f t="shared" si="0"/>
        <v>КурьерСервисЭкспресс</v>
      </c>
      <c r="H101" s="49" t="str">
        <f t="shared" si="1"/>
        <v>ФДМ</v>
      </c>
      <c r="I101" s="49" t="str">
        <f t="shared" si="2"/>
        <v>ЗЕСТ Экспресс</v>
      </c>
      <c r="J101" s="52" t="str">
        <f t="shared" si="3"/>
        <v>ЗЕСТ Экспресс</v>
      </c>
      <c r="K101" s="53">
        <f t="shared" si="4"/>
        <v>1934.1000000000001</v>
      </c>
      <c r="L101" s="48">
        <f t="shared" si="5"/>
        <v>2646</v>
      </c>
      <c r="M101" s="48">
        <f t="shared" si="6"/>
        <v>2382</v>
      </c>
      <c r="N101" s="54">
        <f t="shared" si="7"/>
        <v>2382</v>
      </c>
      <c r="O101" s="159">
        <v>1000000</v>
      </c>
      <c r="P101" s="137">
        <v>3447</v>
      </c>
      <c r="Q101" s="137">
        <v>2382</v>
      </c>
      <c r="R101" s="138">
        <v>2382</v>
      </c>
      <c r="S101" s="136">
        <v>1934.1000000000001</v>
      </c>
      <c r="T101" s="159">
        <v>1000000</v>
      </c>
      <c r="U101" s="137">
        <v>2401.2000000000003</v>
      </c>
      <c r="V101" s="159">
        <v>1000000</v>
      </c>
      <c r="W101" s="136">
        <v>2319</v>
      </c>
      <c r="X101" s="137">
        <v>2646</v>
      </c>
      <c r="Y101" s="159">
        <v>1000000</v>
      </c>
      <c r="Z101" s="138">
        <v>2646</v>
      </c>
      <c r="AA101" s="72">
        <v>0.05</v>
      </c>
      <c r="AB101" s="119">
        <v>0.05</v>
      </c>
      <c r="AC101" s="263"/>
      <c r="AD101" s="260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80"/>
      <c r="AO101" s="274"/>
      <c r="AP101" s="277"/>
      <c r="AQ101" s="277"/>
      <c r="AR101" s="277"/>
    </row>
    <row r="102" spans="1:44" s="16" customFormat="1" ht="42" customHeight="1" thickBot="1" x14ac:dyDescent="0.3">
      <c r="A102" s="187"/>
      <c r="B102" s="28" t="s">
        <v>54</v>
      </c>
      <c r="C102" s="275"/>
      <c r="D102" s="278"/>
      <c r="E102" s="278"/>
      <c r="F102" s="281"/>
      <c r="G102" s="50" t="str">
        <f t="shared" ref="G102:G165" si="8">IF(K102=O102,$O$34,IF(K102=S102,$S$34,$W$34))</f>
        <v>ФДМ</v>
      </c>
      <c r="H102" s="49" t="str">
        <f t="shared" ref="H102:H165" si="9">IF(L102=P102,$O$34,IF(L102=T102,$S$34,$W$34))</f>
        <v>ФДМ</v>
      </c>
      <c r="I102" s="49" t="str">
        <f t="shared" ref="I102:I165" si="10">IF(M102=Q102,$O$34,IF(M102=U102,$S$34,$W$34))</f>
        <v>ЗЕСТ Экспресс</v>
      </c>
      <c r="J102" s="52" t="str">
        <f t="shared" ref="J102:J165" si="11">IF(N102=R102,$O$34,IF(N102=V102,$S$34,$W$34))</f>
        <v>ЗЕСТ Экспресс</v>
      </c>
      <c r="K102" s="53">
        <f t="shared" ref="K102:K165" si="12">MIN(O102,S102,W102)</f>
        <v>65</v>
      </c>
      <c r="L102" s="48">
        <f t="shared" ref="L102:L165" si="13">MIN(P102,T102,X102)</f>
        <v>74</v>
      </c>
      <c r="M102" s="48">
        <f t="shared" ref="M102:M165" si="14">MIN(Q102,U102,Y102)</f>
        <v>48</v>
      </c>
      <c r="N102" s="54">
        <f t="shared" ref="N102:N165" si="15">MIN(R102,V102,Z102)</f>
        <v>48</v>
      </c>
      <c r="O102" s="159">
        <v>1000000</v>
      </c>
      <c r="P102" s="137">
        <v>100</v>
      </c>
      <c r="Q102" s="137">
        <v>48</v>
      </c>
      <c r="R102" s="138">
        <v>48</v>
      </c>
      <c r="S102" s="136">
        <v>84.600000000000009</v>
      </c>
      <c r="T102" s="159">
        <v>1000000</v>
      </c>
      <c r="U102" s="137">
        <v>84.600000000000009</v>
      </c>
      <c r="V102" s="159">
        <v>1000000</v>
      </c>
      <c r="W102" s="136">
        <v>65</v>
      </c>
      <c r="X102" s="137">
        <v>74</v>
      </c>
      <c r="Y102" s="159">
        <v>1000000</v>
      </c>
      <c r="Z102" s="138">
        <v>74</v>
      </c>
      <c r="AA102" s="72">
        <v>0.05</v>
      </c>
      <c r="AB102" s="119">
        <v>0.05</v>
      </c>
      <c r="AC102" s="263"/>
      <c r="AD102" s="260"/>
      <c r="AE102" s="278"/>
      <c r="AF102" s="278"/>
      <c r="AG102" s="278"/>
      <c r="AH102" s="278"/>
      <c r="AI102" s="278"/>
      <c r="AJ102" s="278"/>
      <c r="AK102" s="278"/>
      <c r="AL102" s="278"/>
      <c r="AM102" s="278"/>
      <c r="AN102" s="281"/>
      <c r="AO102" s="275"/>
      <c r="AP102" s="278"/>
      <c r="AQ102" s="278"/>
      <c r="AR102" s="278"/>
    </row>
    <row r="103" spans="1:44" s="35" customFormat="1" ht="42" hidden="1" customHeight="1" x14ac:dyDescent="0.25">
      <c r="A103" s="29"/>
      <c r="B103" s="30"/>
      <c r="C103" s="31"/>
      <c r="D103" s="32"/>
      <c r="E103" s="33"/>
      <c r="F103" s="34"/>
      <c r="G103" s="50" t="e">
        <f t="shared" si="8"/>
        <v>#REF!</v>
      </c>
      <c r="H103" s="49" t="e">
        <f t="shared" si="9"/>
        <v>#REF!</v>
      </c>
      <c r="I103" s="49" t="e">
        <f t="shared" si="10"/>
        <v>#REF!</v>
      </c>
      <c r="J103" s="52" t="e">
        <f t="shared" si="11"/>
        <v>#REF!</v>
      </c>
      <c r="K103" s="53" t="e">
        <f t="shared" si="12"/>
        <v>#REF!</v>
      </c>
      <c r="L103" s="48" t="e">
        <f t="shared" si="13"/>
        <v>#REF!</v>
      </c>
      <c r="M103" s="48" t="e">
        <f t="shared" si="14"/>
        <v>#REF!</v>
      </c>
      <c r="N103" s="54" t="e">
        <f t="shared" si="15"/>
        <v>#REF!</v>
      </c>
      <c r="O103" s="47" t="e">
        <f>SUMPRODUCT(#REF!,O93:O102)</f>
        <v>#REF!</v>
      </c>
      <c r="P103" s="32" t="e">
        <f>SUMPRODUCT(#REF!,P93:P102)</f>
        <v>#REF!</v>
      </c>
      <c r="Q103" s="33" t="e">
        <f>SUMPRODUCT(#REF!,Q93:Q102)</f>
        <v>#REF!</v>
      </c>
      <c r="R103" s="34" t="e">
        <f>SUMPRODUCT(#REF!,R93:R102)</f>
        <v>#REF!</v>
      </c>
      <c r="S103" s="31" t="e">
        <f>SUMPRODUCT(#REF!,S93:S102)</f>
        <v>#REF!</v>
      </c>
      <c r="T103" s="43"/>
      <c r="U103" s="43" t="e">
        <f>SUMPRODUCT(#REF!,U93:U102)</f>
        <v>#REF!</v>
      </c>
      <c r="V103" s="44"/>
      <c r="W103" s="31" t="e">
        <f>SUMPRODUCT(#REF!,W93:W102)</f>
        <v>#REF!</v>
      </c>
      <c r="X103" s="32" t="e">
        <f>SUMPRODUCT(#REF!,X93:X102)</f>
        <v>#REF!</v>
      </c>
      <c r="Y103" s="33" t="e">
        <f>SUMPRODUCT(#REF!,Y93:Y102)</f>
        <v>#REF!</v>
      </c>
      <c r="Z103" s="34" t="e">
        <f>SUMPRODUCT(#REF!,Z93:Z102)</f>
        <v>#REF!</v>
      </c>
      <c r="AA103" s="74">
        <f>SUM(AA93:AA102)</f>
        <v>1.0000000000000002</v>
      </c>
      <c r="AB103" s="121">
        <f>SUM(AB93:AB102)</f>
        <v>1.0000000000000002</v>
      </c>
      <c r="AC103" s="31"/>
      <c r="AD103" s="32"/>
      <c r="AE103" s="33"/>
      <c r="AF103" s="32"/>
      <c r="AG103" s="33"/>
      <c r="AH103" s="43"/>
      <c r="AI103" s="43"/>
      <c r="AJ103" s="43"/>
      <c r="AK103" s="33"/>
      <c r="AL103" s="32"/>
      <c r="AM103" s="33"/>
      <c r="AN103" s="34"/>
      <c r="AO103" s="31"/>
      <c r="AP103" s="32"/>
      <c r="AQ103" s="33"/>
      <c r="AR103" s="32"/>
    </row>
    <row r="104" spans="1:44" s="16" customFormat="1" ht="28.8" x14ac:dyDescent="0.25">
      <c r="A104" s="187" t="s">
        <v>9</v>
      </c>
      <c r="B104" s="24" t="s">
        <v>42</v>
      </c>
      <c r="C104" s="273" t="str">
        <f>IF(AO104=AC104,$AC$34,IF(AO104=AG104,$AG$34,IF(AO104=AK104,$AK$34,0)))</f>
        <v>ЗЕСТ Экспресс</v>
      </c>
      <c r="D104" s="276" t="str">
        <f>IF(AP104=AD104,$AC$34,IF(AP104=AH104,$AG$34,IF(AP104=AL104,$AK$34,0)))</f>
        <v>КурьерСервисЭкспресс</v>
      </c>
      <c r="E104" s="276" t="str">
        <f>IF(AQ104=AE104,$AC$34,IF(AQ104=AI104,$AG$34,IF(AQ104=AM104,$AK$34,0)))</f>
        <v>КурьерСервисЭкспресс</v>
      </c>
      <c r="F104" s="279" t="str">
        <f>IF(AR104=AF104,$AC$34,IF(AR104=AJ104,$AG$34,IF(AR104=AN104,$AK$34,0)))</f>
        <v>КурьерСервисЭкспресс</v>
      </c>
      <c r="G104" s="50" t="str">
        <f t="shared" si="8"/>
        <v>ЗЕСТ Экспресс</v>
      </c>
      <c r="H104" s="49" t="str">
        <f t="shared" si="9"/>
        <v>КурьерСервисЭкспресс</v>
      </c>
      <c r="I104" s="49" t="str">
        <f t="shared" si="10"/>
        <v>КурьерСервисЭкспресс</v>
      </c>
      <c r="J104" s="52" t="str">
        <f t="shared" si="11"/>
        <v>КурьерСервисЭкспресс</v>
      </c>
      <c r="K104" s="53">
        <f t="shared" si="12"/>
        <v>252</v>
      </c>
      <c r="L104" s="48">
        <f t="shared" si="13"/>
        <v>250</v>
      </c>
      <c r="M104" s="48">
        <f t="shared" si="14"/>
        <v>350</v>
      </c>
      <c r="N104" s="54">
        <f t="shared" si="15"/>
        <v>250</v>
      </c>
      <c r="O104" s="140">
        <v>252</v>
      </c>
      <c r="P104" s="137">
        <v>272</v>
      </c>
      <c r="Q104" s="137">
        <v>569</v>
      </c>
      <c r="R104" s="138">
        <v>569</v>
      </c>
      <c r="S104" s="136">
        <v>350</v>
      </c>
      <c r="T104" s="137">
        <v>250</v>
      </c>
      <c r="U104" s="137">
        <v>350</v>
      </c>
      <c r="V104" s="138">
        <v>250</v>
      </c>
      <c r="W104" s="159">
        <v>1000000</v>
      </c>
      <c r="X104" s="159">
        <v>1000000</v>
      </c>
      <c r="Y104" s="159">
        <v>1000000</v>
      </c>
      <c r="Z104" s="159">
        <v>1000000</v>
      </c>
      <c r="AA104" s="70">
        <v>0.05</v>
      </c>
      <c r="AB104" s="118">
        <v>0.05</v>
      </c>
      <c r="AC104" s="262">
        <f>SUMPRODUCT(O104:O113,$AA$104:$AA$113)</f>
        <v>845.65000000000009</v>
      </c>
      <c r="AD104" s="264">
        <f>SUMPRODUCT(P104:P113,$AB$104:$AB$113)</f>
        <v>750.50000000000011</v>
      </c>
      <c r="AE104" s="276">
        <f>SUMPRODUCT(Q104:Q113,$AA$104:$AA$113)</f>
        <v>1185.25</v>
      </c>
      <c r="AF104" s="276">
        <f>SUMPRODUCT(R104:R113,$AB$104:$AB$113)</f>
        <v>969.49999999999989</v>
      </c>
      <c r="AG104" s="276">
        <f>SUMPRODUCT(S104:S113,$AA$104:$AA$113)</f>
        <v>858.57</v>
      </c>
      <c r="AH104" s="276">
        <f>SUMPRODUCT(T104:T113,$AB$104:$AB$113)</f>
        <v>682.91000000000008</v>
      </c>
      <c r="AI104" s="276">
        <f>SUMPRODUCT(U104:U113,$AA$104:$AA$113)</f>
        <v>1072.77</v>
      </c>
      <c r="AJ104" s="276">
        <f>SUMPRODUCT(V104:V113,$AB$104:$AB$113)</f>
        <v>682.91000000000008</v>
      </c>
      <c r="AK104" s="276">
        <f>SUMPRODUCT(W104:W113,$AA$104:$AA$113)</f>
        <v>1000000</v>
      </c>
      <c r="AL104" s="276">
        <f>SUMPRODUCT(X104:X113,$AB$104:$AB$113)</f>
        <v>1000000</v>
      </c>
      <c r="AM104" s="276">
        <f>SUMPRODUCT(Y104:Y113,$AA$104:$AA$113)</f>
        <v>1000000</v>
      </c>
      <c r="AN104" s="279">
        <f>SUMPRODUCT(Z104:Z113,$AB$104:$AB$113)</f>
        <v>1000000</v>
      </c>
      <c r="AO104" s="273">
        <f>MIN(AC104,AG104,AK104)</f>
        <v>845.65000000000009</v>
      </c>
      <c r="AP104" s="276">
        <f>MIN(AD104,AH104,AL104)</f>
        <v>682.91000000000008</v>
      </c>
      <c r="AQ104" s="276">
        <f>MIN(AE104,AI104,AM104)</f>
        <v>1072.77</v>
      </c>
      <c r="AR104" s="276">
        <f>MIN(AF104,AJ104,AN104)</f>
        <v>682.91000000000008</v>
      </c>
    </row>
    <row r="105" spans="1:44" s="16" customFormat="1" ht="27.6" customHeight="1" x14ac:dyDescent="0.25">
      <c r="A105" s="187"/>
      <c r="B105" s="24" t="s">
        <v>46</v>
      </c>
      <c r="C105" s="274"/>
      <c r="D105" s="277"/>
      <c r="E105" s="277"/>
      <c r="F105" s="280"/>
      <c r="G105" s="50" t="str">
        <f t="shared" si="8"/>
        <v>ЗЕСТ Экспресс</v>
      </c>
      <c r="H105" s="49" t="str">
        <f t="shared" si="9"/>
        <v>ЗЕСТ Экспресс</v>
      </c>
      <c r="I105" s="49" t="str">
        <f t="shared" si="10"/>
        <v>КурьерСервисЭкспресс</v>
      </c>
      <c r="J105" s="52" t="str">
        <f t="shared" si="11"/>
        <v>КурьерСервисЭкспресс</v>
      </c>
      <c r="K105" s="53">
        <f t="shared" si="12"/>
        <v>266</v>
      </c>
      <c r="L105" s="48">
        <f t="shared" si="13"/>
        <v>288</v>
      </c>
      <c r="M105" s="48">
        <f t="shared" si="14"/>
        <v>400</v>
      </c>
      <c r="N105" s="54">
        <f t="shared" si="15"/>
        <v>300</v>
      </c>
      <c r="O105" s="140">
        <v>266</v>
      </c>
      <c r="P105" s="137">
        <v>288</v>
      </c>
      <c r="Q105" s="137">
        <v>596</v>
      </c>
      <c r="R105" s="138">
        <v>596</v>
      </c>
      <c r="S105" s="136">
        <v>400</v>
      </c>
      <c r="T105" s="137">
        <v>300</v>
      </c>
      <c r="U105" s="137">
        <v>400</v>
      </c>
      <c r="V105" s="138">
        <v>300</v>
      </c>
      <c r="W105" s="159">
        <v>1000000</v>
      </c>
      <c r="X105" s="159">
        <v>1000000</v>
      </c>
      <c r="Y105" s="159">
        <v>1000000</v>
      </c>
      <c r="Z105" s="159">
        <v>1000000</v>
      </c>
      <c r="AA105" s="72">
        <v>0.05</v>
      </c>
      <c r="AB105" s="119">
        <v>0.05</v>
      </c>
      <c r="AC105" s="263"/>
      <c r="AD105" s="260"/>
      <c r="AE105" s="277"/>
      <c r="AF105" s="277"/>
      <c r="AG105" s="277"/>
      <c r="AH105" s="277"/>
      <c r="AI105" s="277"/>
      <c r="AJ105" s="277"/>
      <c r="AK105" s="277"/>
      <c r="AL105" s="277"/>
      <c r="AM105" s="277"/>
      <c r="AN105" s="280"/>
      <c r="AO105" s="274"/>
      <c r="AP105" s="277"/>
      <c r="AQ105" s="277"/>
      <c r="AR105" s="277"/>
    </row>
    <row r="106" spans="1:44" s="16" customFormat="1" ht="27.6" customHeight="1" x14ac:dyDescent="0.25">
      <c r="A106" s="187"/>
      <c r="B106" s="24" t="s">
        <v>47</v>
      </c>
      <c r="C106" s="274"/>
      <c r="D106" s="277"/>
      <c r="E106" s="277"/>
      <c r="F106" s="280"/>
      <c r="G106" s="50" t="str">
        <f t="shared" si="8"/>
        <v>ЗЕСТ Экспресс</v>
      </c>
      <c r="H106" s="49" t="str">
        <f t="shared" si="9"/>
        <v>ЗЕСТ Экспресс</v>
      </c>
      <c r="I106" s="49" t="str">
        <f t="shared" si="10"/>
        <v>КурьерСервисЭкспресс</v>
      </c>
      <c r="J106" s="52" t="str">
        <f t="shared" si="11"/>
        <v>КурьерСервисЭкспресс</v>
      </c>
      <c r="K106" s="53">
        <f t="shared" si="12"/>
        <v>369</v>
      </c>
      <c r="L106" s="48">
        <f t="shared" si="13"/>
        <v>399</v>
      </c>
      <c r="M106" s="48">
        <f t="shared" si="14"/>
        <v>538.20000000000005</v>
      </c>
      <c r="N106" s="54">
        <f t="shared" si="15"/>
        <v>438.9</v>
      </c>
      <c r="O106" s="140">
        <v>369</v>
      </c>
      <c r="P106" s="137">
        <v>399</v>
      </c>
      <c r="Q106" s="137">
        <v>666</v>
      </c>
      <c r="R106" s="138">
        <v>666</v>
      </c>
      <c r="S106" s="136">
        <v>538.20000000000005</v>
      </c>
      <c r="T106" s="137">
        <v>438.9</v>
      </c>
      <c r="U106" s="137">
        <v>538.20000000000005</v>
      </c>
      <c r="V106" s="138">
        <v>438.9</v>
      </c>
      <c r="W106" s="159">
        <v>1000000</v>
      </c>
      <c r="X106" s="159">
        <v>1000000</v>
      </c>
      <c r="Y106" s="159">
        <v>1000000</v>
      </c>
      <c r="Z106" s="159">
        <v>1000000</v>
      </c>
      <c r="AA106" s="72">
        <v>0.05</v>
      </c>
      <c r="AB106" s="119">
        <v>0.1</v>
      </c>
      <c r="AC106" s="263"/>
      <c r="AD106" s="260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80"/>
      <c r="AO106" s="274"/>
      <c r="AP106" s="277"/>
      <c r="AQ106" s="277"/>
      <c r="AR106" s="277"/>
    </row>
    <row r="107" spans="1:44" s="16" customFormat="1" ht="27.6" customHeight="1" x14ac:dyDescent="0.25">
      <c r="A107" s="187"/>
      <c r="B107" s="24" t="s">
        <v>48</v>
      </c>
      <c r="C107" s="274"/>
      <c r="D107" s="277"/>
      <c r="E107" s="277"/>
      <c r="F107" s="280"/>
      <c r="G107" s="50" t="str">
        <f t="shared" si="8"/>
        <v>ЗЕСТ Экспресс</v>
      </c>
      <c r="H107" s="49" t="str">
        <f t="shared" si="9"/>
        <v>ЗЕСТ Экспресс</v>
      </c>
      <c r="I107" s="49" t="str">
        <f t="shared" si="10"/>
        <v>КурьерСервисЭкспресс</v>
      </c>
      <c r="J107" s="52" t="str">
        <f t="shared" si="11"/>
        <v>КурьерСервисЭкспресс</v>
      </c>
      <c r="K107" s="53">
        <f t="shared" si="12"/>
        <v>461</v>
      </c>
      <c r="L107" s="48">
        <f t="shared" si="13"/>
        <v>497</v>
      </c>
      <c r="M107" s="48">
        <f t="shared" si="14"/>
        <v>642.6</v>
      </c>
      <c r="N107" s="54">
        <f t="shared" si="15"/>
        <v>520.1</v>
      </c>
      <c r="O107" s="140">
        <v>461</v>
      </c>
      <c r="P107" s="137">
        <v>497</v>
      </c>
      <c r="Q107" s="137">
        <v>732</v>
      </c>
      <c r="R107" s="138">
        <v>732</v>
      </c>
      <c r="S107" s="136">
        <v>642.6</v>
      </c>
      <c r="T107" s="137">
        <v>520.1</v>
      </c>
      <c r="U107" s="137">
        <v>642.6</v>
      </c>
      <c r="V107" s="138">
        <v>520.1</v>
      </c>
      <c r="W107" s="159">
        <v>1000000</v>
      </c>
      <c r="X107" s="159">
        <v>1000000</v>
      </c>
      <c r="Y107" s="159">
        <v>1000000</v>
      </c>
      <c r="Z107" s="159">
        <v>1000000</v>
      </c>
      <c r="AA107" s="72">
        <v>0.1</v>
      </c>
      <c r="AB107" s="119">
        <v>0.2</v>
      </c>
      <c r="AC107" s="263"/>
      <c r="AD107" s="260"/>
      <c r="AE107" s="277"/>
      <c r="AF107" s="277"/>
      <c r="AG107" s="277"/>
      <c r="AH107" s="277"/>
      <c r="AI107" s="277"/>
      <c r="AJ107" s="277"/>
      <c r="AK107" s="277"/>
      <c r="AL107" s="277"/>
      <c r="AM107" s="277"/>
      <c r="AN107" s="280"/>
      <c r="AO107" s="274"/>
      <c r="AP107" s="277"/>
      <c r="AQ107" s="277"/>
      <c r="AR107" s="277"/>
    </row>
    <row r="108" spans="1:44" s="16" customFormat="1" ht="27.6" customHeight="1" x14ac:dyDescent="0.25">
      <c r="A108" s="187"/>
      <c r="B108" s="24" t="s">
        <v>49</v>
      </c>
      <c r="C108" s="274"/>
      <c r="D108" s="277"/>
      <c r="E108" s="277"/>
      <c r="F108" s="280"/>
      <c r="G108" s="50" t="str">
        <f t="shared" si="8"/>
        <v>ЗЕСТ Экспресс</v>
      </c>
      <c r="H108" s="49" t="str">
        <f t="shared" si="9"/>
        <v>КурьерСервисЭкспресс</v>
      </c>
      <c r="I108" s="49" t="str">
        <f t="shared" si="10"/>
        <v>КурьерСервисЭкспресс</v>
      </c>
      <c r="J108" s="52" t="str">
        <f t="shared" si="11"/>
        <v>КурьерСервисЭкспресс</v>
      </c>
      <c r="K108" s="53">
        <f t="shared" si="12"/>
        <v>687</v>
      </c>
      <c r="L108" s="48">
        <f t="shared" si="13"/>
        <v>662.2</v>
      </c>
      <c r="M108" s="48">
        <f t="shared" si="14"/>
        <v>825.30000000000007</v>
      </c>
      <c r="N108" s="54">
        <f t="shared" si="15"/>
        <v>662.2</v>
      </c>
      <c r="O108" s="140">
        <v>687</v>
      </c>
      <c r="P108" s="137">
        <v>751</v>
      </c>
      <c r="Q108" s="137">
        <v>943</v>
      </c>
      <c r="R108" s="138">
        <v>943</v>
      </c>
      <c r="S108" s="136">
        <v>825.30000000000007</v>
      </c>
      <c r="T108" s="137">
        <v>662.2</v>
      </c>
      <c r="U108" s="137">
        <v>825.30000000000007</v>
      </c>
      <c r="V108" s="138">
        <v>662.2</v>
      </c>
      <c r="W108" s="159">
        <v>1000000</v>
      </c>
      <c r="X108" s="159">
        <v>1000000</v>
      </c>
      <c r="Y108" s="159">
        <v>1000000</v>
      </c>
      <c r="Z108" s="159">
        <v>1000000</v>
      </c>
      <c r="AA108" s="72">
        <v>0.1</v>
      </c>
      <c r="AB108" s="119">
        <v>0.2</v>
      </c>
      <c r="AC108" s="263"/>
      <c r="AD108" s="260"/>
      <c r="AE108" s="277"/>
      <c r="AF108" s="277"/>
      <c r="AG108" s="277"/>
      <c r="AH108" s="277"/>
      <c r="AI108" s="277"/>
      <c r="AJ108" s="277"/>
      <c r="AK108" s="277"/>
      <c r="AL108" s="277"/>
      <c r="AM108" s="277"/>
      <c r="AN108" s="280"/>
      <c r="AO108" s="274"/>
      <c r="AP108" s="277"/>
      <c r="AQ108" s="277"/>
      <c r="AR108" s="277"/>
    </row>
    <row r="109" spans="1:44" s="16" customFormat="1" ht="26.4" customHeight="1" x14ac:dyDescent="0.25">
      <c r="A109" s="187"/>
      <c r="B109" s="24" t="s">
        <v>50</v>
      </c>
      <c r="C109" s="274"/>
      <c r="D109" s="277"/>
      <c r="E109" s="277"/>
      <c r="F109" s="280"/>
      <c r="G109" s="50" t="str">
        <f t="shared" si="8"/>
        <v>ЗЕСТ Экспресс</v>
      </c>
      <c r="H109" s="49" t="str">
        <f t="shared" si="9"/>
        <v>КурьерСервисЭкспресс</v>
      </c>
      <c r="I109" s="49" t="str">
        <f t="shared" si="10"/>
        <v>КурьерСервисЭкспресс</v>
      </c>
      <c r="J109" s="52" t="str">
        <f t="shared" si="11"/>
        <v>КурьерСервисЭкспресс</v>
      </c>
      <c r="K109" s="53">
        <f t="shared" si="12"/>
        <v>894</v>
      </c>
      <c r="L109" s="48">
        <f t="shared" si="13"/>
        <v>865.2</v>
      </c>
      <c r="M109" s="48">
        <f t="shared" si="14"/>
        <v>1086.3</v>
      </c>
      <c r="N109" s="54">
        <f t="shared" si="15"/>
        <v>865.2</v>
      </c>
      <c r="O109" s="140">
        <v>894</v>
      </c>
      <c r="P109" s="137">
        <v>989</v>
      </c>
      <c r="Q109" s="137">
        <v>1178</v>
      </c>
      <c r="R109" s="138">
        <v>1178</v>
      </c>
      <c r="S109" s="136">
        <v>1086.3</v>
      </c>
      <c r="T109" s="137">
        <v>865.2</v>
      </c>
      <c r="U109" s="137">
        <v>1086.3</v>
      </c>
      <c r="V109" s="138">
        <v>865.2</v>
      </c>
      <c r="W109" s="159">
        <v>1000000</v>
      </c>
      <c r="X109" s="159">
        <v>1000000</v>
      </c>
      <c r="Y109" s="159">
        <v>1000000</v>
      </c>
      <c r="Z109" s="159">
        <v>1000000</v>
      </c>
      <c r="AA109" s="72">
        <v>0.15</v>
      </c>
      <c r="AB109" s="119">
        <v>0.15</v>
      </c>
      <c r="AC109" s="263"/>
      <c r="AD109" s="260"/>
      <c r="AE109" s="277"/>
      <c r="AF109" s="277"/>
      <c r="AG109" s="277"/>
      <c r="AH109" s="277"/>
      <c r="AI109" s="277"/>
      <c r="AJ109" s="277"/>
      <c r="AK109" s="277"/>
      <c r="AL109" s="277"/>
      <c r="AM109" s="277"/>
      <c r="AN109" s="280"/>
      <c r="AO109" s="274"/>
      <c r="AP109" s="277"/>
      <c r="AQ109" s="277"/>
      <c r="AR109" s="277"/>
    </row>
    <row r="110" spans="1:44" s="16" customFormat="1" ht="27.6" customHeight="1" x14ac:dyDescent="0.25">
      <c r="A110" s="187"/>
      <c r="B110" s="24" t="s">
        <v>51</v>
      </c>
      <c r="C110" s="274"/>
      <c r="D110" s="277"/>
      <c r="E110" s="277"/>
      <c r="F110" s="280"/>
      <c r="G110" s="50" t="str">
        <f t="shared" si="8"/>
        <v>ЗЕСТ Экспресс</v>
      </c>
      <c r="H110" s="49" t="str">
        <f t="shared" si="9"/>
        <v>КурьерСервисЭкспресс</v>
      </c>
      <c r="I110" s="49" t="str">
        <f t="shared" si="10"/>
        <v>КурьерСервисЭкспресс</v>
      </c>
      <c r="J110" s="52" t="str">
        <f t="shared" si="11"/>
        <v>КурьерСервисЭкспресс</v>
      </c>
      <c r="K110" s="53">
        <f t="shared" si="12"/>
        <v>1086</v>
      </c>
      <c r="L110" s="48">
        <f t="shared" si="13"/>
        <v>1068.2</v>
      </c>
      <c r="M110" s="48">
        <f t="shared" si="14"/>
        <v>1347.3</v>
      </c>
      <c r="N110" s="54">
        <f t="shared" si="15"/>
        <v>1068.2</v>
      </c>
      <c r="O110" s="140">
        <v>1086</v>
      </c>
      <c r="P110" s="137">
        <v>1224</v>
      </c>
      <c r="Q110" s="137">
        <v>1436</v>
      </c>
      <c r="R110" s="138">
        <v>1436</v>
      </c>
      <c r="S110" s="136">
        <v>1347.3</v>
      </c>
      <c r="T110" s="137">
        <v>1068.2</v>
      </c>
      <c r="U110" s="137">
        <v>1347.3</v>
      </c>
      <c r="V110" s="138">
        <v>1068.2</v>
      </c>
      <c r="W110" s="159">
        <v>1000000</v>
      </c>
      <c r="X110" s="159">
        <v>1000000</v>
      </c>
      <c r="Y110" s="159">
        <v>1000000</v>
      </c>
      <c r="Z110" s="159">
        <v>1000000</v>
      </c>
      <c r="AA110" s="72">
        <v>0.2</v>
      </c>
      <c r="AB110" s="119">
        <v>0.1</v>
      </c>
      <c r="AC110" s="263"/>
      <c r="AD110" s="260"/>
      <c r="AE110" s="277"/>
      <c r="AF110" s="277"/>
      <c r="AG110" s="277"/>
      <c r="AH110" s="277"/>
      <c r="AI110" s="277"/>
      <c r="AJ110" s="277"/>
      <c r="AK110" s="277"/>
      <c r="AL110" s="277"/>
      <c r="AM110" s="277"/>
      <c r="AN110" s="280"/>
      <c r="AO110" s="274"/>
      <c r="AP110" s="277"/>
      <c r="AQ110" s="277"/>
      <c r="AR110" s="277"/>
    </row>
    <row r="111" spans="1:44" s="16" customFormat="1" ht="27.6" customHeight="1" x14ac:dyDescent="0.25">
      <c r="A111" s="187"/>
      <c r="B111" s="24" t="s">
        <v>52</v>
      </c>
      <c r="C111" s="274"/>
      <c r="D111" s="277"/>
      <c r="E111" s="277"/>
      <c r="F111" s="280"/>
      <c r="G111" s="50" t="str">
        <f t="shared" si="8"/>
        <v>КурьерСервисЭкспресс</v>
      </c>
      <c r="H111" s="49" t="str">
        <f t="shared" si="9"/>
        <v>КурьерСервисЭкспресс</v>
      </c>
      <c r="I111" s="49" t="str">
        <f t="shared" si="10"/>
        <v>КурьерСервисЭкспресс</v>
      </c>
      <c r="J111" s="52" t="str">
        <f t="shared" si="11"/>
        <v>КурьерСервисЭкспресс</v>
      </c>
      <c r="K111" s="53">
        <f t="shared" si="12"/>
        <v>850.5</v>
      </c>
      <c r="L111" s="48">
        <f t="shared" si="13"/>
        <v>1271.2</v>
      </c>
      <c r="M111" s="48">
        <f t="shared" si="14"/>
        <v>1608.3</v>
      </c>
      <c r="N111" s="54">
        <f t="shared" si="15"/>
        <v>1271.2</v>
      </c>
      <c r="O111" s="140">
        <v>1264</v>
      </c>
      <c r="P111" s="137">
        <v>1474</v>
      </c>
      <c r="Q111" s="137">
        <v>1718</v>
      </c>
      <c r="R111" s="138">
        <v>1718</v>
      </c>
      <c r="S111" s="136">
        <v>850.5</v>
      </c>
      <c r="T111" s="137">
        <v>1271.2</v>
      </c>
      <c r="U111" s="137">
        <v>1608.3</v>
      </c>
      <c r="V111" s="138">
        <v>1271.2</v>
      </c>
      <c r="W111" s="159">
        <v>1000000</v>
      </c>
      <c r="X111" s="159">
        <v>1000000</v>
      </c>
      <c r="Y111" s="159">
        <v>1000000</v>
      </c>
      <c r="Z111" s="159">
        <v>1000000</v>
      </c>
      <c r="AA111" s="72">
        <v>0.15</v>
      </c>
      <c r="AB111" s="119">
        <v>0.05</v>
      </c>
      <c r="AC111" s="263"/>
      <c r="AD111" s="260"/>
      <c r="AE111" s="277"/>
      <c r="AF111" s="277"/>
      <c r="AG111" s="277"/>
      <c r="AH111" s="277"/>
      <c r="AI111" s="277"/>
      <c r="AJ111" s="277"/>
      <c r="AK111" s="277"/>
      <c r="AL111" s="277"/>
      <c r="AM111" s="277"/>
      <c r="AN111" s="280"/>
      <c r="AO111" s="274"/>
      <c r="AP111" s="277"/>
      <c r="AQ111" s="277"/>
      <c r="AR111" s="277"/>
    </row>
    <row r="112" spans="1:44" s="16" customFormat="1" ht="27.6" customHeight="1" x14ac:dyDescent="0.25">
      <c r="A112" s="187"/>
      <c r="B112" s="24" t="s">
        <v>53</v>
      </c>
      <c r="C112" s="274"/>
      <c r="D112" s="277"/>
      <c r="E112" s="277"/>
      <c r="F112" s="280"/>
      <c r="G112" s="50" t="str">
        <f t="shared" si="8"/>
        <v>КурьерСервисЭкспресс</v>
      </c>
      <c r="H112" s="49" t="str">
        <f t="shared" si="9"/>
        <v>КурьерСервисЭкспресс</v>
      </c>
      <c r="I112" s="49" t="str">
        <f t="shared" si="10"/>
        <v>КурьерСервисЭкспресс</v>
      </c>
      <c r="J112" s="52" t="str">
        <f t="shared" si="11"/>
        <v>КурьерСервисЭкспресс</v>
      </c>
      <c r="K112" s="53">
        <f t="shared" si="12"/>
        <v>850.5</v>
      </c>
      <c r="L112" s="48">
        <f t="shared" si="13"/>
        <v>1461.6000000000001</v>
      </c>
      <c r="M112" s="48">
        <f t="shared" si="14"/>
        <v>1855.8</v>
      </c>
      <c r="N112" s="54">
        <f t="shared" si="15"/>
        <v>1461.6000000000001</v>
      </c>
      <c r="O112" s="140">
        <v>1433</v>
      </c>
      <c r="P112" s="137">
        <v>1722</v>
      </c>
      <c r="Q112" s="137">
        <v>2023</v>
      </c>
      <c r="R112" s="138">
        <v>2023</v>
      </c>
      <c r="S112" s="136">
        <v>850.5</v>
      </c>
      <c r="T112" s="137">
        <v>1461.6000000000001</v>
      </c>
      <c r="U112" s="137">
        <v>1855.8</v>
      </c>
      <c r="V112" s="138">
        <v>1461.6000000000001</v>
      </c>
      <c r="W112" s="159">
        <v>1000000</v>
      </c>
      <c r="X112" s="159">
        <v>1000000</v>
      </c>
      <c r="Y112" s="159">
        <v>1000000</v>
      </c>
      <c r="Z112" s="159">
        <v>1000000</v>
      </c>
      <c r="AA112" s="72">
        <v>0.1</v>
      </c>
      <c r="AB112" s="119">
        <v>0.05</v>
      </c>
      <c r="AC112" s="263"/>
      <c r="AD112" s="260"/>
      <c r="AE112" s="277"/>
      <c r="AF112" s="277"/>
      <c r="AG112" s="277"/>
      <c r="AH112" s="277"/>
      <c r="AI112" s="277"/>
      <c r="AJ112" s="277"/>
      <c r="AK112" s="277"/>
      <c r="AL112" s="277"/>
      <c r="AM112" s="277"/>
      <c r="AN112" s="280"/>
      <c r="AO112" s="274"/>
      <c r="AP112" s="277"/>
      <c r="AQ112" s="277"/>
      <c r="AR112" s="277"/>
    </row>
    <row r="113" spans="1:44" s="16" customFormat="1" ht="42" customHeight="1" thickBot="1" x14ac:dyDescent="0.3">
      <c r="A113" s="187"/>
      <c r="B113" s="28" t="s">
        <v>54</v>
      </c>
      <c r="C113" s="275"/>
      <c r="D113" s="278"/>
      <c r="E113" s="278"/>
      <c r="F113" s="281"/>
      <c r="G113" s="50" t="str">
        <f t="shared" si="8"/>
        <v>ЗЕСТ Экспресс</v>
      </c>
      <c r="H113" s="49" t="str">
        <f t="shared" si="9"/>
        <v>КурьерСервисЭкспресс</v>
      </c>
      <c r="I113" s="49" t="str">
        <f t="shared" si="10"/>
        <v>ЗЕСТ Экспресс</v>
      </c>
      <c r="J113" s="52" t="str">
        <f t="shared" si="11"/>
        <v>КурьерСервисЭкспресс</v>
      </c>
      <c r="K113" s="53">
        <f t="shared" si="12"/>
        <v>46</v>
      </c>
      <c r="L113" s="48">
        <f t="shared" si="13"/>
        <v>36.4</v>
      </c>
      <c r="M113" s="48">
        <f t="shared" si="14"/>
        <v>46</v>
      </c>
      <c r="N113" s="54">
        <f t="shared" si="15"/>
        <v>36.4</v>
      </c>
      <c r="O113" s="140">
        <v>46</v>
      </c>
      <c r="P113" s="137">
        <v>49</v>
      </c>
      <c r="Q113" s="137">
        <v>46</v>
      </c>
      <c r="R113" s="138">
        <v>46</v>
      </c>
      <c r="S113" s="136">
        <v>46.800000000000004</v>
      </c>
      <c r="T113" s="137">
        <v>36.4</v>
      </c>
      <c r="U113" s="137">
        <v>46.800000000000004</v>
      </c>
      <c r="V113" s="138">
        <v>36.4</v>
      </c>
      <c r="W113" s="159">
        <v>1000000</v>
      </c>
      <c r="X113" s="159">
        <v>1000000</v>
      </c>
      <c r="Y113" s="159">
        <v>1000000</v>
      </c>
      <c r="Z113" s="159">
        <v>1000000</v>
      </c>
      <c r="AA113" s="72">
        <v>0.05</v>
      </c>
      <c r="AB113" s="119">
        <v>0.05</v>
      </c>
      <c r="AC113" s="263"/>
      <c r="AD113" s="260"/>
      <c r="AE113" s="278"/>
      <c r="AF113" s="278"/>
      <c r="AG113" s="278"/>
      <c r="AH113" s="278"/>
      <c r="AI113" s="278"/>
      <c r="AJ113" s="278"/>
      <c r="AK113" s="278"/>
      <c r="AL113" s="278"/>
      <c r="AM113" s="278"/>
      <c r="AN113" s="281"/>
      <c r="AO113" s="275"/>
      <c r="AP113" s="278"/>
      <c r="AQ113" s="278"/>
      <c r="AR113" s="278"/>
    </row>
    <row r="114" spans="1:44" s="35" customFormat="1" ht="42" hidden="1" customHeight="1" x14ac:dyDescent="0.25">
      <c r="A114" s="29"/>
      <c r="B114" s="30"/>
      <c r="C114" s="262" t="str">
        <f>IF(AO114=AC114,$AC$34,IF(AO114=AG114,$AG$34,IF(AO114=AK114,$AK$34,0)))</f>
        <v>ФДМ</v>
      </c>
      <c r="D114" s="276" t="str">
        <f>IF(AP114=AD114,$AC$34,IF(AP114=AH114,$AG$34,IF(AP114=AL114,$AK$34,0)))</f>
        <v>КурьерСервисЭкспресс</v>
      </c>
      <c r="E114" s="276" t="str">
        <f>IF(AQ114=AE114,$AC$34,IF(AQ114=AI114,$AG$34,IF(AQ114=AM114,$AK$34,0)))</f>
        <v>ЗЕСТ Экспресс</v>
      </c>
      <c r="F114" s="279" t="str">
        <f>IF(AR114=AF114,$AC$34,IF(AR114=AJ114,$AG$34,IF(AR114=AN114,$AK$34,0)))</f>
        <v>ФДМ</v>
      </c>
      <c r="G114" s="50" t="e">
        <f t="shared" si="8"/>
        <v>#REF!</v>
      </c>
      <c r="H114" s="49" t="e">
        <f t="shared" si="9"/>
        <v>#REF!</v>
      </c>
      <c r="I114" s="49" t="e">
        <f t="shared" si="10"/>
        <v>#REF!</v>
      </c>
      <c r="J114" s="52" t="e">
        <f t="shared" si="11"/>
        <v>#REF!</v>
      </c>
      <c r="K114" s="53" t="e">
        <f t="shared" si="12"/>
        <v>#REF!</v>
      </c>
      <c r="L114" s="48" t="e">
        <f t="shared" si="13"/>
        <v>#REF!</v>
      </c>
      <c r="M114" s="48" t="e">
        <f t="shared" si="14"/>
        <v>#REF!</v>
      </c>
      <c r="N114" s="54" t="e">
        <f t="shared" si="15"/>
        <v>#REF!</v>
      </c>
      <c r="O114" s="47" t="e">
        <f>SUMPRODUCT(#REF!,O104:O113)</f>
        <v>#REF!</v>
      </c>
      <c r="P114" s="32" t="e">
        <f>SUMPRODUCT(#REF!,P104:P113)</f>
        <v>#REF!</v>
      </c>
      <c r="Q114" s="33" t="e">
        <f>SUMPRODUCT(#REF!,Q104:Q113)</f>
        <v>#REF!</v>
      </c>
      <c r="R114" s="34" t="e">
        <f>SUMPRODUCT(#REF!,R104:R113)</f>
        <v>#REF!</v>
      </c>
      <c r="S114" s="31" t="e">
        <f>SUMPRODUCT(#REF!,S104:S113)</f>
        <v>#REF!</v>
      </c>
      <c r="T114" s="43"/>
      <c r="U114" s="43" t="e">
        <f>SUMPRODUCT(#REF!,U104:U113)</f>
        <v>#REF!</v>
      </c>
      <c r="V114" s="44"/>
      <c r="W114" s="31" t="e">
        <f>SUMPRODUCT(#REF!,W104:W113)</f>
        <v>#REF!</v>
      </c>
      <c r="X114" s="32" t="e">
        <f>SUMPRODUCT(#REF!,X104:X113)</f>
        <v>#REF!</v>
      </c>
      <c r="Y114" s="33" t="e">
        <f>SUMPRODUCT(#REF!,Y104:Y113)</f>
        <v>#REF!</v>
      </c>
      <c r="Z114" s="34" t="e">
        <f>SUMPRODUCT(#REF!,Z104:Z113)</f>
        <v>#REF!</v>
      </c>
      <c r="AA114" s="74">
        <f>SUM(AA104:AA113)</f>
        <v>1</v>
      </c>
      <c r="AB114" s="121">
        <f>SUM(AB104:AB113)</f>
        <v>1.0000000000000002</v>
      </c>
      <c r="AC114" s="262">
        <f>SUMPRODUCT(O115:O124,$AA$115:$AA$124)</f>
        <v>1000000</v>
      </c>
      <c r="AD114" s="264">
        <f>SUMPRODUCT(P115:P124,$AB$115:$AB$124)</f>
        <v>1700.2500000000002</v>
      </c>
      <c r="AE114" s="276">
        <f>SUMPRODUCT(Q115:Q124,$AA$115:$AA$124)</f>
        <v>1058.5999999999999</v>
      </c>
      <c r="AF114" s="276">
        <f>SUMPRODUCT(R115:R124,$AB$115:$AB$124)</f>
        <v>917.7</v>
      </c>
      <c r="AG114" s="276">
        <f>SUMPRODUCT(S115:S124,$AA$115:$AA$124)</f>
        <v>1169.07</v>
      </c>
      <c r="AH114" s="276">
        <f>SUMPRODUCT(T115:T124,$AB$115:$AB$124)</f>
        <v>977.54000000000008</v>
      </c>
      <c r="AI114" s="276">
        <f>SUMPRODUCT(U115:U124,$AA$115:$AA$124)</f>
        <v>1361.0850000000003</v>
      </c>
      <c r="AJ114" s="276">
        <f>SUMPRODUCT(V115:V124,$AB$115:$AB$124)</f>
        <v>1000000</v>
      </c>
      <c r="AK114" s="276">
        <f>SUMPRODUCT(W115:W124,$AA$115:$AA$124)</f>
        <v>968.09999999999991</v>
      </c>
      <c r="AL114" s="276">
        <f>SUMPRODUCT(X115:X124,$AB$115:$AB$124)</f>
        <v>1000000</v>
      </c>
      <c r="AM114" s="276">
        <f>SUMPRODUCT(Y115:Y124,$AA$115:$AA$124)</f>
        <v>1000000</v>
      </c>
      <c r="AN114" s="279">
        <f>SUMPRODUCT(Z115:Z124,$AB$115:$AB$124)</f>
        <v>916.15</v>
      </c>
      <c r="AO114" s="262">
        <f>MIN(AC114,AG114,AK114)</f>
        <v>968.09999999999991</v>
      </c>
      <c r="AP114" s="276">
        <f>MIN(AD114,AH114,AL114)</f>
        <v>977.54000000000008</v>
      </c>
      <c r="AQ114" s="276">
        <f>MIN(AE114,AI114,AM114)</f>
        <v>1058.5999999999999</v>
      </c>
      <c r="AR114" s="276">
        <f>MIN(AF114,AJ114,AN114)</f>
        <v>916.15</v>
      </c>
    </row>
    <row r="115" spans="1:44" s="16" customFormat="1" ht="28.8" x14ac:dyDescent="0.25">
      <c r="A115" s="187" t="s">
        <v>11</v>
      </c>
      <c r="B115" s="24" t="s">
        <v>42</v>
      </c>
      <c r="C115" s="263"/>
      <c r="D115" s="277"/>
      <c r="E115" s="277"/>
      <c r="F115" s="280"/>
      <c r="G115" s="50" t="str">
        <f t="shared" si="8"/>
        <v>КурьерСервисЭкспресс</v>
      </c>
      <c r="H115" s="49" t="str">
        <f t="shared" si="9"/>
        <v>КурьерСервисЭкспресс</v>
      </c>
      <c r="I115" s="49" t="str">
        <f t="shared" si="10"/>
        <v>КурьерСервисЭкспресс</v>
      </c>
      <c r="J115" s="52" t="str">
        <f t="shared" si="11"/>
        <v>ФДМ</v>
      </c>
      <c r="K115" s="53">
        <f t="shared" si="12"/>
        <v>350</v>
      </c>
      <c r="L115" s="48">
        <f t="shared" si="13"/>
        <v>250</v>
      </c>
      <c r="M115" s="48">
        <f t="shared" si="14"/>
        <v>350</v>
      </c>
      <c r="N115" s="54">
        <f t="shared" si="15"/>
        <v>417</v>
      </c>
      <c r="O115" s="159">
        <v>1000000</v>
      </c>
      <c r="P115" s="137">
        <v>308</v>
      </c>
      <c r="Q115" s="137">
        <v>609</v>
      </c>
      <c r="R115" s="138">
        <v>609</v>
      </c>
      <c r="S115" s="136">
        <v>350</v>
      </c>
      <c r="T115" s="137">
        <v>250</v>
      </c>
      <c r="U115" s="137">
        <v>350</v>
      </c>
      <c r="V115" s="159">
        <v>1000000</v>
      </c>
      <c r="W115" s="136">
        <v>363</v>
      </c>
      <c r="X115" s="159">
        <v>1000000</v>
      </c>
      <c r="Y115" s="159">
        <v>1000000</v>
      </c>
      <c r="Z115" s="138">
        <v>417</v>
      </c>
      <c r="AA115" s="70">
        <v>0.05</v>
      </c>
      <c r="AB115" s="118">
        <v>0.05</v>
      </c>
      <c r="AC115" s="263"/>
      <c r="AD115" s="260"/>
      <c r="AE115" s="277"/>
      <c r="AF115" s="277"/>
      <c r="AG115" s="277"/>
      <c r="AH115" s="277"/>
      <c r="AI115" s="277"/>
      <c r="AJ115" s="277"/>
      <c r="AK115" s="277"/>
      <c r="AL115" s="277"/>
      <c r="AM115" s="277"/>
      <c r="AN115" s="280"/>
      <c r="AO115" s="263"/>
      <c r="AP115" s="277"/>
      <c r="AQ115" s="277"/>
      <c r="AR115" s="277"/>
    </row>
    <row r="116" spans="1:44" s="16" customFormat="1" ht="27.6" customHeight="1" x14ac:dyDescent="0.25">
      <c r="A116" s="187"/>
      <c r="B116" s="24" t="s">
        <v>46</v>
      </c>
      <c r="C116" s="263"/>
      <c r="D116" s="277"/>
      <c r="E116" s="277"/>
      <c r="F116" s="280"/>
      <c r="G116" s="50" t="str">
        <f t="shared" si="8"/>
        <v>ФДМ</v>
      </c>
      <c r="H116" s="49" t="str">
        <f t="shared" si="9"/>
        <v>КурьерСервисЭкспресс</v>
      </c>
      <c r="I116" s="49" t="str">
        <f t="shared" si="10"/>
        <v>КурьерСервисЭкспресс</v>
      </c>
      <c r="J116" s="52" t="str">
        <f t="shared" si="11"/>
        <v>ФДМ</v>
      </c>
      <c r="K116" s="53">
        <f t="shared" si="12"/>
        <v>363</v>
      </c>
      <c r="L116" s="48">
        <f t="shared" si="13"/>
        <v>300</v>
      </c>
      <c r="M116" s="48">
        <f t="shared" si="14"/>
        <v>400</v>
      </c>
      <c r="N116" s="54">
        <f t="shared" si="15"/>
        <v>417</v>
      </c>
      <c r="O116" s="159">
        <v>1000000</v>
      </c>
      <c r="P116" s="137">
        <v>319</v>
      </c>
      <c r="Q116" s="137">
        <v>638</v>
      </c>
      <c r="R116" s="138">
        <v>638</v>
      </c>
      <c r="S116" s="136">
        <v>400</v>
      </c>
      <c r="T116" s="137">
        <v>300</v>
      </c>
      <c r="U116" s="137">
        <v>400</v>
      </c>
      <c r="V116" s="159">
        <v>1000000</v>
      </c>
      <c r="W116" s="136">
        <v>363</v>
      </c>
      <c r="X116" s="159">
        <v>1000000</v>
      </c>
      <c r="Y116" s="159">
        <v>1000000</v>
      </c>
      <c r="Z116" s="138">
        <v>417</v>
      </c>
      <c r="AA116" s="72">
        <v>0.05</v>
      </c>
      <c r="AB116" s="119">
        <v>0.05</v>
      </c>
      <c r="AC116" s="263"/>
      <c r="AD116" s="260"/>
      <c r="AE116" s="277"/>
      <c r="AF116" s="277"/>
      <c r="AG116" s="277"/>
      <c r="AH116" s="277"/>
      <c r="AI116" s="277"/>
      <c r="AJ116" s="277"/>
      <c r="AK116" s="277"/>
      <c r="AL116" s="277"/>
      <c r="AM116" s="277"/>
      <c r="AN116" s="280"/>
      <c r="AO116" s="263"/>
      <c r="AP116" s="277"/>
      <c r="AQ116" s="277"/>
      <c r="AR116" s="277"/>
    </row>
    <row r="117" spans="1:44" s="16" customFormat="1" ht="27.6" customHeight="1" x14ac:dyDescent="0.25">
      <c r="A117" s="187"/>
      <c r="B117" s="24" t="s">
        <v>47</v>
      </c>
      <c r="C117" s="263"/>
      <c r="D117" s="277"/>
      <c r="E117" s="277"/>
      <c r="F117" s="280"/>
      <c r="G117" s="50" t="str">
        <f t="shared" si="8"/>
        <v>ФДМ</v>
      </c>
      <c r="H117" s="49" t="str">
        <f t="shared" si="9"/>
        <v>КурьерСервисЭкспресс</v>
      </c>
      <c r="I117" s="49" t="str">
        <f t="shared" si="10"/>
        <v>КурьерСервисЭкспресс</v>
      </c>
      <c r="J117" s="52" t="str">
        <f t="shared" si="11"/>
        <v>ФДМ</v>
      </c>
      <c r="K117" s="53">
        <f t="shared" si="12"/>
        <v>453</v>
      </c>
      <c r="L117" s="48">
        <f t="shared" si="13"/>
        <v>582.40000000000009</v>
      </c>
      <c r="M117" s="48">
        <f t="shared" si="14"/>
        <v>654.30000000000007</v>
      </c>
      <c r="N117" s="54">
        <f t="shared" si="15"/>
        <v>521</v>
      </c>
      <c r="O117" s="159">
        <v>1000000</v>
      </c>
      <c r="P117" s="137">
        <v>619</v>
      </c>
      <c r="Q117" s="137">
        <v>690</v>
      </c>
      <c r="R117" s="138">
        <v>690</v>
      </c>
      <c r="S117" s="136">
        <v>709.2</v>
      </c>
      <c r="T117" s="137">
        <v>582.40000000000009</v>
      </c>
      <c r="U117" s="137">
        <v>654.30000000000007</v>
      </c>
      <c r="V117" s="159">
        <v>1000000</v>
      </c>
      <c r="W117" s="136">
        <v>453</v>
      </c>
      <c r="X117" s="159">
        <v>1000000</v>
      </c>
      <c r="Y117" s="159">
        <v>1000000</v>
      </c>
      <c r="Z117" s="138">
        <v>521</v>
      </c>
      <c r="AA117" s="72">
        <v>0.05</v>
      </c>
      <c r="AB117" s="119">
        <v>0.1</v>
      </c>
      <c r="AC117" s="263"/>
      <c r="AD117" s="260"/>
      <c r="AE117" s="277"/>
      <c r="AF117" s="277"/>
      <c r="AG117" s="277"/>
      <c r="AH117" s="277"/>
      <c r="AI117" s="277"/>
      <c r="AJ117" s="277"/>
      <c r="AK117" s="277"/>
      <c r="AL117" s="277"/>
      <c r="AM117" s="277"/>
      <c r="AN117" s="280"/>
      <c r="AO117" s="263"/>
      <c r="AP117" s="277"/>
      <c r="AQ117" s="277"/>
      <c r="AR117" s="277"/>
    </row>
    <row r="118" spans="1:44" s="16" customFormat="1" ht="27.6" customHeight="1" x14ac:dyDescent="0.25">
      <c r="A118" s="187"/>
      <c r="B118" s="24" t="s">
        <v>48</v>
      </c>
      <c r="C118" s="263"/>
      <c r="D118" s="277"/>
      <c r="E118" s="277"/>
      <c r="F118" s="280"/>
      <c r="G118" s="50" t="str">
        <f t="shared" si="8"/>
        <v>ФДМ</v>
      </c>
      <c r="H118" s="49" t="str">
        <f t="shared" si="9"/>
        <v>КурьерСервисЭкспресс</v>
      </c>
      <c r="I118" s="49" t="str">
        <f t="shared" si="10"/>
        <v>ЗЕСТ Экспресс</v>
      </c>
      <c r="J118" s="52" t="str">
        <f t="shared" si="11"/>
        <v>ФДМ</v>
      </c>
      <c r="K118" s="53">
        <f t="shared" si="12"/>
        <v>543</v>
      </c>
      <c r="L118" s="48">
        <f t="shared" si="13"/>
        <v>705.59999999999991</v>
      </c>
      <c r="M118" s="48">
        <f t="shared" si="14"/>
        <v>736</v>
      </c>
      <c r="N118" s="54">
        <f t="shared" si="15"/>
        <v>625</v>
      </c>
      <c r="O118" s="159">
        <v>1000000</v>
      </c>
      <c r="P118" s="137">
        <v>902</v>
      </c>
      <c r="Q118" s="137">
        <v>736</v>
      </c>
      <c r="R118" s="138">
        <v>736</v>
      </c>
      <c r="S118" s="136">
        <v>867.6</v>
      </c>
      <c r="T118" s="137">
        <v>705.59999999999991</v>
      </c>
      <c r="U118" s="137">
        <v>792.9</v>
      </c>
      <c r="V118" s="159">
        <v>1000000</v>
      </c>
      <c r="W118" s="136">
        <v>543</v>
      </c>
      <c r="X118" s="159">
        <v>1000000</v>
      </c>
      <c r="Y118" s="159">
        <v>1000000</v>
      </c>
      <c r="Z118" s="138">
        <v>625</v>
      </c>
      <c r="AA118" s="72">
        <v>0.1</v>
      </c>
      <c r="AB118" s="119">
        <v>0.15</v>
      </c>
      <c r="AC118" s="263"/>
      <c r="AD118" s="260"/>
      <c r="AE118" s="277"/>
      <c r="AF118" s="277"/>
      <c r="AG118" s="277"/>
      <c r="AH118" s="277"/>
      <c r="AI118" s="277"/>
      <c r="AJ118" s="277"/>
      <c r="AK118" s="277"/>
      <c r="AL118" s="277"/>
      <c r="AM118" s="277"/>
      <c r="AN118" s="280"/>
      <c r="AO118" s="263"/>
      <c r="AP118" s="277"/>
      <c r="AQ118" s="277"/>
      <c r="AR118" s="277"/>
    </row>
    <row r="119" spans="1:44" s="16" customFormat="1" ht="27.6" customHeight="1" x14ac:dyDescent="0.25">
      <c r="A119" s="187"/>
      <c r="B119" s="24" t="s">
        <v>49</v>
      </c>
      <c r="C119" s="263"/>
      <c r="D119" s="277"/>
      <c r="E119" s="277"/>
      <c r="F119" s="280"/>
      <c r="G119" s="50" t="str">
        <f t="shared" si="8"/>
        <v>ФДМ</v>
      </c>
      <c r="H119" s="49" t="str">
        <f t="shared" si="9"/>
        <v>КурьерСервисЭкспресс</v>
      </c>
      <c r="I119" s="49" t="str">
        <f t="shared" si="10"/>
        <v>ЗЕСТ Экспресс</v>
      </c>
      <c r="J119" s="52" t="str">
        <f t="shared" si="11"/>
        <v>ФДМ</v>
      </c>
      <c r="K119" s="53">
        <f t="shared" si="12"/>
        <v>768</v>
      </c>
      <c r="L119" s="48">
        <f t="shared" si="13"/>
        <v>921.2</v>
      </c>
      <c r="M119" s="48">
        <f t="shared" si="14"/>
        <v>894</v>
      </c>
      <c r="N119" s="54">
        <f t="shared" si="15"/>
        <v>885</v>
      </c>
      <c r="O119" s="159">
        <v>1000000</v>
      </c>
      <c r="P119" s="137">
        <v>1610</v>
      </c>
      <c r="Q119" s="137">
        <v>894</v>
      </c>
      <c r="R119" s="138">
        <v>894</v>
      </c>
      <c r="S119" s="136">
        <v>1144.8</v>
      </c>
      <c r="T119" s="137">
        <v>921.2</v>
      </c>
      <c r="U119" s="137">
        <v>1035.45</v>
      </c>
      <c r="V119" s="159">
        <v>1000000</v>
      </c>
      <c r="W119" s="136">
        <v>768</v>
      </c>
      <c r="X119" s="159">
        <v>1000000</v>
      </c>
      <c r="Y119" s="159">
        <v>1000000</v>
      </c>
      <c r="Z119" s="138">
        <v>885</v>
      </c>
      <c r="AA119" s="72">
        <v>0.1</v>
      </c>
      <c r="AB119" s="119">
        <v>0.2</v>
      </c>
      <c r="AC119" s="263"/>
      <c r="AD119" s="260"/>
      <c r="AE119" s="277"/>
      <c r="AF119" s="277"/>
      <c r="AG119" s="277"/>
      <c r="AH119" s="277"/>
      <c r="AI119" s="277"/>
      <c r="AJ119" s="277"/>
      <c r="AK119" s="277"/>
      <c r="AL119" s="277"/>
      <c r="AM119" s="277"/>
      <c r="AN119" s="280"/>
      <c r="AO119" s="263"/>
      <c r="AP119" s="277"/>
      <c r="AQ119" s="277"/>
      <c r="AR119" s="277"/>
    </row>
    <row r="120" spans="1:44" s="16" customFormat="1" ht="27.6" customHeight="1" x14ac:dyDescent="0.25">
      <c r="A120" s="187"/>
      <c r="B120" s="24" t="s">
        <v>50</v>
      </c>
      <c r="C120" s="263"/>
      <c r="D120" s="277"/>
      <c r="E120" s="277"/>
      <c r="F120" s="280"/>
      <c r="G120" s="50" t="str">
        <f t="shared" si="8"/>
        <v>ФДМ</v>
      </c>
      <c r="H120" s="49" t="str">
        <f t="shared" si="9"/>
        <v>КурьерСервисЭкспресс</v>
      </c>
      <c r="I120" s="49" t="str">
        <f t="shared" si="10"/>
        <v>ЗЕСТ Экспресс</v>
      </c>
      <c r="J120" s="52" t="str">
        <f t="shared" si="11"/>
        <v>ЗЕСТ Экспресс</v>
      </c>
      <c r="K120" s="53">
        <f t="shared" si="12"/>
        <v>993</v>
      </c>
      <c r="L120" s="48">
        <f t="shared" si="13"/>
        <v>1229.2</v>
      </c>
      <c r="M120" s="48">
        <f t="shared" si="14"/>
        <v>1067</v>
      </c>
      <c r="N120" s="54">
        <f t="shared" si="15"/>
        <v>1067</v>
      </c>
      <c r="O120" s="159">
        <v>1000000</v>
      </c>
      <c r="P120" s="137">
        <v>2292</v>
      </c>
      <c r="Q120" s="137">
        <v>1067</v>
      </c>
      <c r="R120" s="138">
        <v>1067</v>
      </c>
      <c r="S120" s="136">
        <v>1540.8</v>
      </c>
      <c r="T120" s="137">
        <v>1229.2</v>
      </c>
      <c r="U120" s="137">
        <v>1381.95</v>
      </c>
      <c r="V120" s="159">
        <v>1000000</v>
      </c>
      <c r="W120" s="136">
        <v>993</v>
      </c>
      <c r="X120" s="159">
        <v>1000000</v>
      </c>
      <c r="Y120" s="159">
        <v>1000000</v>
      </c>
      <c r="Z120" s="138">
        <v>1145</v>
      </c>
      <c r="AA120" s="72">
        <v>0.15</v>
      </c>
      <c r="AB120" s="119">
        <v>0.2</v>
      </c>
      <c r="AC120" s="263"/>
      <c r="AD120" s="260"/>
      <c r="AE120" s="277"/>
      <c r="AF120" s="277"/>
      <c r="AG120" s="277"/>
      <c r="AH120" s="277"/>
      <c r="AI120" s="277"/>
      <c r="AJ120" s="277"/>
      <c r="AK120" s="277"/>
      <c r="AL120" s="277"/>
      <c r="AM120" s="277"/>
      <c r="AN120" s="280"/>
      <c r="AO120" s="263"/>
      <c r="AP120" s="277"/>
      <c r="AQ120" s="277"/>
      <c r="AR120" s="277"/>
    </row>
    <row r="121" spans="1:44" s="16" customFormat="1" ht="26.4" customHeight="1" x14ac:dyDescent="0.25">
      <c r="A121" s="187"/>
      <c r="B121" s="24" t="s">
        <v>51</v>
      </c>
      <c r="C121" s="263"/>
      <c r="D121" s="277"/>
      <c r="E121" s="277"/>
      <c r="F121" s="280"/>
      <c r="G121" s="50" t="str">
        <f t="shared" si="8"/>
        <v>ФДМ</v>
      </c>
      <c r="H121" s="49" t="str">
        <f t="shared" si="9"/>
        <v>КурьерСервисЭкспресс</v>
      </c>
      <c r="I121" s="49" t="str">
        <f t="shared" si="10"/>
        <v>ЗЕСТ Экспресс</v>
      </c>
      <c r="J121" s="52" t="str">
        <f t="shared" si="11"/>
        <v>ЗЕСТ Экспресс</v>
      </c>
      <c r="K121" s="53">
        <f t="shared" si="12"/>
        <v>1218</v>
      </c>
      <c r="L121" s="48">
        <f t="shared" si="13"/>
        <v>1537.2</v>
      </c>
      <c r="M121" s="48">
        <f t="shared" si="14"/>
        <v>1255</v>
      </c>
      <c r="N121" s="54">
        <f t="shared" si="15"/>
        <v>1255</v>
      </c>
      <c r="O121" s="159">
        <v>1000000</v>
      </c>
      <c r="P121" s="137">
        <v>2966</v>
      </c>
      <c r="Q121" s="137">
        <v>1255</v>
      </c>
      <c r="R121" s="138">
        <v>1255</v>
      </c>
      <c r="S121" s="136">
        <v>1936.8</v>
      </c>
      <c r="T121" s="137">
        <v>1537.2</v>
      </c>
      <c r="U121" s="137">
        <v>1728.45</v>
      </c>
      <c r="V121" s="159">
        <v>1000000</v>
      </c>
      <c r="W121" s="136">
        <v>1218</v>
      </c>
      <c r="X121" s="159">
        <v>1000000</v>
      </c>
      <c r="Y121" s="159">
        <v>1000000</v>
      </c>
      <c r="Z121" s="138">
        <v>1405</v>
      </c>
      <c r="AA121" s="72">
        <v>0.2</v>
      </c>
      <c r="AB121" s="119">
        <v>0.1</v>
      </c>
      <c r="AC121" s="263"/>
      <c r="AD121" s="260"/>
      <c r="AE121" s="277"/>
      <c r="AF121" s="277"/>
      <c r="AG121" s="277"/>
      <c r="AH121" s="277"/>
      <c r="AI121" s="277"/>
      <c r="AJ121" s="277"/>
      <c r="AK121" s="277"/>
      <c r="AL121" s="277"/>
      <c r="AM121" s="277"/>
      <c r="AN121" s="280"/>
      <c r="AO121" s="263"/>
      <c r="AP121" s="277"/>
      <c r="AQ121" s="277"/>
      <c r="AR121" s="277"/>
    </row>
    <row r="122" spans="1:44" s="16" customFormat="1" ht="27.6" customHeight="1" x14ac:dyDescent="0.25">
      <c r="A122" s="187"/>
      <c r="B122" s="24" t="s">
        <v>52</v>
      </c>
      <c r="C122" s="263"/>
      <c r="D122" s="277"/>
      <c r="E122" s="277"/>
      <c r="F122" s="280"/>
      <c r="G122" s="50" t="str">
        <f t="shared" si="8"/>
        <v>КурьерСервисЭкспресс</v>
      </c>
      <c r="H122" s="49" t="str">
        <f t="shared" si="9"/>
        <v>КурьерСервисЭкспресс</v>
      </c>
      <c r="I122" s="49" t="str">
        <f t="shared" si="10"/>
        <v>ЗЕСТ Экспресс</v>
      </c>
      <c r="J122" s="52" t="str">
        <f t="shared" si="11"/>
        <v>ЗЕСТ Экспресс</v>
      </c>
      <c r="K122" s="53">
        <f t="shared" si="12"/>
        <v>1090.8</v>
      </c>
      <c r="L122" s="48">
        <f t="shared" si="13"/>
        <v>1845.2</v>
      </c>
      <c r="M122" s="48">
        <f t="shared" si="14"/>
        <v>1457</v>
      </c>
      <c r="N122" s="54">
        <f t="shared" si="15"/>
        <v>1457</v>
      </c>
      <c r="O122" s="159">
        <v>1000000</v>
      </c>
      <c r="P122" s="137">
        <v>3574</v>
      </c>
      <c r="Q122" s="137">
        <v>1457</v>
      </c>
      <c r="R122" s="138">
        <v>1457</v>
      </c>
      <c r="S122" s="136">
        <v>1090.8</v>
      </c>
      <c r="T122" s="137">
        <v>1845.2</v>
      </c>
      <c r="U122" s="137">
        <v>2074.9500000000003</v>
      </c>
      <c r="V122" s="159">
        <v>1000000</v>
      </c>
      <c r="W122" s="136">
        <v>1443</v>
      </c>
      <c r="X122" s="159">
        <v>1000000</v>
      </c>
      <c r="Y122" s="159">
        <v>1000000</v>
      </c>
      <c r="Z122" s="138">
        <v>1665</v>
      </c>
      <c r="AA122" s="72">
        <v>0.15</v>
      </c>
      <c r="AB122" s="119">
        <v>0.05</v>
      </c>
      <c r="AC122" s="263"/>
      <c r="AD122" s="260"/>
      <c r="AE122" s="277"/>
      <c r="AF122" s="277"/>
      <c r="AG122" s="277"/>
      <c r="AH122" s="277"/>
      <c r="AI122" s="277"/>
      <c r="AJ122" s="277"/>
      <c r="AK122" s="277"/>
      <c r="AL122" s="277"/>
      <c r="AM122" s="277"/>
      <c r="AN122" s="280"/>
      <c r="AO122" s="263"/>
      <c r="AP122" s="277"/>
      <c r="AQ122" s="277"/>
      <c r="AR122" s="277"/>
    </row>
    <row r="123" spans="1:44" s="16" customFormat="1" ht="27.6" customHeight="1" x14ac:dyDescent="0.25">
      <c r="A123" s="187"/>
      <c r="B123" s="24" t="s">
        <v>53</v>
      </c>
      <c r="C123" s="263"/>
      <c r="D123" s="277"/>
      <c r="E123" s="277"/>
      <c r="F123" s="280"/>
      <c r="G123" s="50" t="str">
        <f t="shared" si="8"/>
        <v>КурьерСервисЭкспресс</v>
      </c>
      <c r="H123" s="49" t="str">
        <f t="shared" si="9"/>
        <v>КурьерСервисЭкспресс</v>
      </c>
      <c r="I123" s="49" t="str">
        <f t="shared" si="10"/>
        <v>ЗЕСТ Экспресс</v>
      </c>
      <c r="J123" s="52" t="str">
        <f t="shared" si="11"/>
        <v>ЗЕСТ Экспресс</v>
      </c>
      <c r="K123" s="53">
        <f t="shared" si="12"/>
        <v>1090.8</v>
      </c>
      <c r="L123" s="48">
        <f t="shared" si="13"/>
        <v>2140.6</v>
      </c>
      <c r="M123" s="48">
        <f t="shared" si="14"/>
        <v>1675</v>
      </c>
      <c r="N123" s="54">
        <f t="shared" si="15"/>
        <v>1675</v>
      </c>
      <c r="O123" s="159">
        <v>1000000</v>
      </c>
      <c r="P123" s="137">
        <v>4179</v>
      </c>
      <c r="Q123" s="137">
        <v>1675</v>
      </c>
      <c r="R123" s="138">
        <v>1675</v>
      </c>
      <c r="S123" s="136">
        <v>1090.8</v>
      </c>
      <c r="T123" s="137">
        <v>2140.6</v>
      </c>
      <c r="U123" s="137">
        <v>2401.2000000000003</v>
      </c>
      <c r="V123" s="159">
        <v>1000000</v>
      </c>
      <c r="W123" s="136">
        <v>1668</v>
      </c>
      <c r="X123" s="159">
        <v>1000000</v>
      </c>
      <c r="Y123" s="159">
        <v>1000000</v>
      </c>
      <c r="Z123" s="138">
        <v>1925</v>
      </c>
      <c r="AA123" s="72">
        <v>0.1</v>
      </c>
      <c r="AB123" s="119">
        <v>0.05</v>
      </c>
      <c r="AC123" s="263"/>
      <c r="AD123" s="260"/>
      <c r="AE123" s="277"/>
      <c r="AF123" s="277"/>
      <c r="AG123" s="277"/>
      <c r="AH123" s="277"/>
      <c r="AI123" s="277"/>
      <c r="AJ123" s="277"/>
      <c r="AK123" s="277"/>
      <c r="AL123" s="277"/>
      <c r="AM123" s="277"/>
      <c r="AN123" s="280"/>
      <c r="AO123" s="263"/>
      <c r="AP123" s="277"/>
      <c r="AQ123" s="277"/>
      <c r="AR123" s="277"/>
    </row>
    <row r="124" spans="1:44" s="16" customFormat="1" ht="42" customHeight="1" thickBot="1" x14ac:dyDescent="0.3">
      <c r="A124" s="187"/>
      <c r="B124" s="28" t="s">
        <v>54</v>
      </c>
      <c r="C124" s="263"/>
      <c r="D124" s="278"/>
      <c r="E124" s="278"/>
      <c r="F124" s="281"/>
      <c r="G124" s="50" t="str">
        <f t="shared" si="8"/>
        <v>ФДМ</v>
      </c>
      <c r="H124" s="49" t="str">
        <f t="shared" si="9"/>
        <v>КурьерСервисЭкспресс</v>
      </c>
      <c r="I124" s="49" t="str">
        <f t="shared" si="10"/>
        <v>ЗЕСТ Экспресс</v>
      </c>
      <c r="J124" s="52" t="str">
        <f t="shared" si="11"/>
        <v>ЗЕСТ Экспресс</v>
      </c>
      <c r="K124" s="53">
        <f t="shared" si="12"/>
        <v>45</v>
      </c>
      <c r="L124" s="48">
        <f t="shared" si="13"/>
        <v>57.4</v>
      </c>
      <c r="M124" s="48">
        <f t="shared" si="14"/>
        <v>33</v>
      </c>
      <c r="N124" s="54">
        <f t="shared" si="15"/>
        <v>33</v>
      </c>
      <c r="O124" s="159">
        <v>1000000</v>
      </c>
      <c r="P124" s="137">
        <v>141</v>
      </c>
      <c r="Q124" s="137">
        <v>33</v>
      </c>
      <c r="R124" s="138">
        <v>33</v>
      </c>
      <c r="S124" s="136">
        <v>73.8</v>
      </c>
      <c r="T124" s="137">
        <v>57.4</v>
      </c>
      <c r="U124" s="137">
        <v>73.8</v>
      </c>
      <c r="V124" s="159">
        <v>1000000</v>
      </c>
      <c r="W124" s="136">
        <v>45</v>
      </c>
      <c r="X124" s="159">
        <v>1000000</v>
      </c>
      <c r="Y124" s="159">
        <v>1000000</v>
      </c>
      <c r="Z124" s="138">
        <v>52</v>
      </c>
      <c r="AA124" s="72">
        <v>0.05</v>
      </c>
      <c r="AB124" s="119">
        <v>0.05</v>
      </c>
      <c r="AC124" s="263"/>
      <c r="AD124" s="260"/>
      <c r="AE124" s="278"/>
      <c r="AF124" s="278"/>
      <c r="AG124" s="278"/>
      <c r="AH124" s="278"/>
      <c r="AI124" s="278"/>
      <c r="AJ124" s="278"/>
      <c r="AK124" s="278"/>
      <c r="AL124" s="278"/>
      <c r="AM124" s="278"/>
      <c r="AN124" s="281"/>
      <c r="AO124" s="263"/>
      <c r="AP124" s="278"/>
      <c r="AQ124" s="278"/>
      <c r="AR124" s="278"/>
    </row>
    <row r="125" spans="1:44" s="35" customFormat="1" ht="42" hidden="1" customHeight="1" x14ac:dyDescent="0.25">
      <c r="A125" s="29"/>
      <c r="B125" s="30"/>
      <c r="C125" s="31"/>
      <c r="D125" s="32"/>
      <c r="E125" s="33"/>
      <c r="F125" s="34"/>
      <c r="G125" s="50" t="e">
        <f t="shared" si="8"/>
        <v>#REF!</v>
      </c>
      <c r="H125" s="49" t="e">
        <f t="shared" si="9"/>
        <v>#REF!</v>
      </c>
      <c r="I125" s="49" t="e">
        <f t="shared" si="10"/>
        <v>#REF!</v>
      </c>
      <c r="J125" s="52" t="e">
        <f t="shared" si="11"/>
        <v>#REF!</v>
      </c>
      <c r="K125" s="53" t="e">
        <f t="shared" si="12"/>
        <v>#REF!</v>
      </c>
      <c r="L125" s="48" t="e">
        <f t="shared" si="13"/>
        <v>#REF!</v>
      </c>
      <c r="M125" s="48" t="e">
        <f t="shared" si="14"/>
        <v>#REF!</v>
      </c>
      <c r="N125" s="54" t="e">
        <f t="shared" si="15"/>
        <v>#REF!</v>
      </c>
      <c r="O125" s="47" t="e">
        <f>SUMPRODUCT(#REF!,O115:O124)</f>
        <v>#REF!</v>
      </c>
      <c r="P125" s="32" t="e">
        <f>SUMPRODUCT(#REF!,P115:P124)</f>
        <v>#REF!</v>
      </c>
      <c r="Q125" s="33" t="e">
        <f>SUMPRODUCT(#REF!,Q115:Q124)</f>
        <v>#REF!</v>
      </c>
      <c r="R125" s="34" t="e">
        <f>SUMPRODUCT(#REF!,R115:R124)</f>
        <v>#REF!</v>
      </c>
      <c r="S125" s="31" t="e">
        <f>SUMPRODUCT(#REF!,S115:S124)</f>
        <v>#REF!</v>
      </c>
      <c r="T125" s="43"/>
      <c r="U125" s="43" t="e">
        <f>SUMPRODUCT(#REF!,U115:U124)</f>
        <v>#REF!</v>
      </c>
      <c r="V125" s="44"/>
      <c r="W125" s="31" t="e">
        <f>SUMPRODUCT(#REF!,W115:W124)</f>
        <v>#REF!</v>
      </c>
      <c r="X125" s="32" t="e">
        <f>SUMPRODUCT(#REF!,X115:X124)</f>
        <v>#REF!</v>
      </c>
      <c r="Y125" s="33" t="e">
        <f>SUMPRODUCT(#REF!,Y115:Y124)</f>
        <v>#REF!</v>
      </c>
      <c r="Z125" s="34" t="e">
        <f>SUMPRODUCT(#REF!,Z115:Z124)</f>
        <v>#REF!</v>
      </c>
      <c r="AA125" s="74">
        <f>SUM(AA115:AA124)</f>
        <v>1</v>
      </c>
      <c r="AB125" s="121">
        <f>SUM(AB115:AB124)</f>
        <v>1</v>
      </c>
      <c r="AC125" s="31"/>
      <c r="AD125" s="32"/>
      <c r="AE125" s="33"/>
      <c r="AF125" s="32"/>
      <c r="AG125" s="33"/>
      <c r="AH125" s="43"/>
      <c r="AI125" s="43"/>
      <c r="AJ125" s="43"/>
      <c r="AK125" s="33"/>
      <c r="AL125" s="32"/>
      <c r="AM125" s="33"/>
      <c r="AN125" s="34"/>
      <c r="AO125" s="31"/>
      <c r="AP125" s="32"/>
      <c r="AQ125" s="33"/>
      <c r="AR125" s="32"/>
    </row>
    <row r="126" spans="1:44" s="16" customFormat="1" ht="42" customHeight="1" x14ac:dyDescent="0.25">
      <c r="A126" s="218" t="s">
        <v>22</v>
      </c>
      <c r="B126" s="24" t="s">
        <v>42</v>
      </c>
      <c r="C126" s="273" t="str">
        <f>IF(AO126=AC126,$AC$34,IF(AO126=AG126,$AG$34,IF(AO126=AK126,$AK$34,0)))</f>
        <v>ЗЕСТ Экспресс</v>
      </c>
      <c r="D126" s="276" t="str">
        <f>IF(AP126=AD126,$AC$34,IF(AP126=AH126,$AG$34,IF(AP126=AL126,$AK$34,0)))</f>
        <v>КурьерСервисЭкспресс</v>
      </c>
      <c r="E126" s="276" t="str">
        <f>IF(AQ126=AE126,$AC$34,IF(AQ126=AI126,$AG$34,IF(AQ126=AM126,$AK$34,0)))</f>
        <v>ЗЕСТ Экспресс</v>
      </c>
      <c r="F126" s="279" t="str">
        <f>IF(AR126=AF126,$AC$34,IF(AR126=AJ126,$AG$34,IF(AR126=AN126,$AK$34,0)))</f>
        <v>КурьерСервисЭкспресс</v>
      </c>
      <c r="G126" s="50" t="str">
        <f t="shared" si="8"/>
        <v>КурьерСервисЭкспресс</v>
      </c>
      <c r="H126" s="49" t="str">
        <f t="shared" si="9"/>
        <v>КурьерСервисЭкспресс</v>
      </c>
      <c r="I126" s="49" t="str">
        <f t="shared" si="10"/>
        <v>КурьерСервисЭкспресс</v>
      </c>
      <c r="J126" s="52" t="str">
        <f t="shared" si="11"/>
        <v>КурьерСервисЭкспресс</v>
      </c>
      <c r="K126" s="53">
        <f t="shared" si="12"/>
        <v>300</v>
      </c>
      <c r="L126" s="48">
        <f t="shared" si="13"/>
        <v>300</v>
      </c>
      <c r="M126" s="48">
        <f t="shared" si="14"/>
        <v>300</v>
      </c>
      <c r="N126" s="54">
        <f t="shared" si="15"/>
        <v>300</v>
      </c>
      <c r="O126" s="140">
        <v>416</v>
      </c>
      <c r="P126" s="159">
        <v>1000000</v>
      </c>
      <c r="Q126" s="137">
        <v>416</v>
      </c>
      <c r="R126" s="159">
        <v>1000000</v>
      </c>
      <c r="S126" s="136">
        <v>300</v>
      </c>
      <c r="T126" s="137">
        <v>300</v>
      </c>
      <c r="U126" s="137">
        <v>300</v>
      </c>
      <c r="V126" s="138">
        <v>300</v>
      </c>
      <c r="W126" s="159">
        <v>1000000</v>
      </c>
      <c r="X126" s="137">
        <v>350</v>
      </c>
      <c r="Y126" s="159">
        <v>1000000</v>
      </c>
      <c r="Z126" s="138">
        <v>350</v>
      </c>
      <c r="AA126" s="70">
        <v>0.1</v>
      </c>
      <c r="AB126" s="118">
        <v>0.05</v>
      </c>
      <c r="AC126" s="262">
        <f>SUMPRODUCT(O126:O135,$AA$126:$AA$135)</f>
        <v>476.5</v>
      </c>
      <c r="AD126" s="264">
        <f>SUMPRODUCT(P126:P135,$AB$126:$AB$135)</f>
        <v>1000000</v>
      </c>
      <c r="AE126" s="276">
        <f>SUMPRODUCT(Q126:Q135,$AA$126:$AA$135)</f>
        <v>476.5</v>
      </c>
      <c r="AF126" s="276">
        <f>SUMPRODUCT(R126:R135,$AB$126:$AB$135)</f>
        <v>1000000</v>
      </c>
      <c r="AG126" s="276">
        <f>SUMPRODUCT(S126:S135,$AA$126:$AA$135)</f>
        <v>555</v>
      </c>
      <c r="AH126" s="276">
        <f>SUMPRODUCT(T126:T135,$AB$126:$AB$135)</f>
        <v>546</v>
      </c>
      <c r="AI126" s="276">
        <f>SUMPRODUCT(U126:U135,$AA$126:$AA$135)</f>
        <v>555</v>
      </c>
      <c r="AJ126" s="276">
        <f>SUMPRODUCT(V126:V135,$AB$126:$AB$135)</f>
        <v>546</v>
      </c>
      <c r="AK126" s="276">
        <f>SUMPRODUCT(W126:W135,$AA$126:$AA$135)</f>
        <v>1000000</v>
      </c>
      <c r="AL126" s="276">
        <f>SUMPRODUCT(X126:X135,$AB$126:$AB$135)</f>
        <v>570</v>
      </c>
      <c r="AM126" s="276">
        <f>SUMPRODUCT(Y126:Y135,$AA$126:$AA$135)</f>
        <v>1000000</v>
      </c>
      <c r="AN126" s="279">
        <f>SUMPRODUCT(Z126:Z135,$AB$126:$AB$135)</f>
        <v>570</v>
      </c>
      <c r="AO126" s="273">
        <f>MIN(AC126,AG126,AK126)</f>
        <v>476.5</v>
      </c>
      <c r="AP126" s="276">
        <f>MIN(AD126,AH126,AL126)</f>
        <v>546</v>
      </c>
      <c r="AQ126" s="276">
        <f>MIN(AE126,AI126,AM126)</f>
        <v>476.5</v>
      </c>
      <c r="AR126" s="276">
        <f>MIN(AF126,AJ126,AN126)</f>
        <v>546</v>
      </c>
    </row>
    <row r="127" spans="1:44" s="16" customFormat="1" ht="42" customHeight="1" x14ac:dyDescent="0.25">
      <c r="A127" s="218"/>
      <c r="B127" s="24" t="s">
        <v>46</v>
      </c>
      <c r="C127" s="274"/>
      <c r="D127" s="277"/>
      <c r="E127" s="277"/>
      <c r="F127" s="280"/>
      <c r="G127" s="50" t="str">
        <f t="shared" si="8"/>
        <v>КурьерСервисЭкспресс</v>
      </c>
      <c r="H127" s="49" t="str">
        <f t="shared" si="9"/>
        <v>КурьерСервисЭкспресс</v>
      </c>
      <c r="I127" s="49" t="str">
        <f t="shared" si="10"/>
        <v>КурьерСервисЭкспресс</v>
      </c>
      <c r="J127" s="52" t="str">
        <f t="shared" si="11"/>
        <v>КурьерСервисЭкспресс</v>
      </c>
      <c r="K127" s="53">
        <f t="shared" si="12"/>
        <v>315</v>
      </c>
      <c r="L127" s="48">
        <f t="shared" si="13"/>
        <v>315</v>
      </c>
      <c r="M127" s="48">
        <f t="shared" si="14"/>
        <v>315</v>
      </c>
      <c r="N127" s="54">
        <f t="shared" si="15"/>
        <v>315</v>
      </c>
      <c r="O127" s="140">
        <v>432</v>
      </c>
      <c r="P127" s="159">
        <v>1000000</v>
      </c>
      <c r="Q127" s="137">
        <v>432</v>
      </c>
      <c r="R127" s="159">
        <v>1000000</v>
      </c>
      <c r="S127" s="136">
        <v>315</v>
      </c>
      <c r="T127" s="137">
        <v>315</v>
      </c>
      <c r="U127" s="137">
        <v>315</v>
      </c>
      <c r="V127" s="138">
        <v>315</v>
      </c>
      <c r="W127" s="159">
        <v>1000000</v>
      </c>
      <c r="X127" s="137">
        <v>350</v>
      </c>
      <c r="Y127" s="159">
        <v>1000000</v>
      </c>
      <c r="Z127" s="138">
        <v>350</v>
      </c>
      <c r="AA127" s="72">
        <v>0.1</v>
      </c>
      <c r="AB127" s="119">
        <v>0.05</v>
      </c>
      <c r="AC127" s="263"/>
      <c r="AD127" s="260"/>
      <c r="AE127" s="277"/>
      <c r="AF127" s="277"/>
      <c r="AG127" s="277"/>
      <c r="AH127" s="277"/>
      <c r="AI127" s="277"/>
      <c r="AJ127" s="277"/>
      <c r="AK127" s="277"/>
      <c r="AL127" s="277"/>
      <c r="AM127" s="277"/>
      <c r="AN127" s="280"/>
      <c r="AO127" s="274"/>
      <c r="AP127" s="277"/>
      <c r="AQ127" s="277"/>
      <c r="AR127" s="277"/>
    </row>
    <row r="128" spans="1:44" s="16" customFormat="1" ht="42" customHeight="1" x14ac:dyDescent="0.25">
      <c r="A128" s="218"/>
      <c r="B128" s="24" t="s">
        <v>47</v>
      </c>
      <c r="C128" s="274"/>
      <c r="D128" s="277"/>
      <c r="E128" s="277"/>
      <c r="F128" s="280"/>
      <c r="G128" s="50" t="str">
        <f t="shared" si="8"/>
        <v>КурьерСервисЭкспресс</v>
      </c>
      <c r="H128" s="49" t="str">
        <f t="shared" si="9"/>
        <v>КурьерСервисЭкспресс</v>
      </c>
      <c r="I128" s="49" t="str">
        <f t="shared" si="10"/>
        <v>КурьерСервисЭкспресс</v>
      </c>
      <c r="J128" s="52" t="str">
        <f t="shared" si="11"/>
        <v>КурьерСервисЭкспресс</v>
      </c>
      <c r="K128" s="53">
        <f t="shared" si="12"/>
        <v>360</v>
      </c>
      <c r="L128" s="48">
        <f t="shared" si="13"/>
        <v>360</v>
      </c>
      <c r="M128" s="48">
        <f t="shared" si="14"/>
        <v>360</v>
      </c>
      <c r="N128" s="54">
        <f t="shared" si="15"/>
        <v>360</v>
      </c>
      <c r="O128" s="140">
        <v>439</v>
      </c>
      <c r="P128" s="159">
        <v>1000000</v>
      </c>
      <c r="Q128" s="137">
        <v>439</v>
      </c>
      <c r="R128" s="159">
        <v>1000000</v>
      </c>
      <c r="S128" s="136">
        <v>360</v>
      </c>
      <c r="T128" s="137">
        <v>360</v>
      </c>
      <c r="U128" s="137">
        <v>360</v>
      </c>
      <c r="V128" s="138">
        <v>360</v>
      </c>
      <c r="W128" s="159">
        <v>1000000</v>
      </c>
      <c r="X128" s="137">
        <v>400</v>
      </c>
      <c r="Y128" s="159">
        <v>1000000</v>
      </c>
      <c r="Z128" s="138">
        <v>400</v>
      </c>
      <c r="AA128" s="72">
        <v>0.1</v>
      </c>
      <c r="AB128" s="119">
        <v>0.1</v>
      </c>
      <c r="AC128" s="263"/>
      <c r="AD128" s="260"/>
      <c r="AE128" s="277"/>
      <c r="AF128" s="277"/>
      <c r="AG128" s="277"/>
      <c r="AH128" s="277"/>
      <c r="AI128" s="277"/>
      <c r="AJ128" s="277"/>
      <c r="AK128" s="277"/>
      <c r="AL128" s="277"/>
      <c r="AM128" s="277"/>
      <c r="AN128" s="280"/>
      <c r="AO128" s="274"/>
      <c r="AP128" s="277"/>
      <c r="AQ128" s="277"/>
      <c r="AR128" s="277"/>
    </row>
    <row r="129" spans="1:44" s="16" customFormat="1" ht="42" customHeight="1" x14ac:dyDescent="0.25">
      <c r="A129" s="218"/>
      <c r="B129" s="24" t="s">
        <v>48</v>
      </c>
      <c r="C129" s="274"/>
      <c r="D129" s="277"/>
      <c r="E129" s="277"/>
      <c r="F129" s="280"/>
      <c r="G129" s="50" t="str">
        <f t="shared" si="8"/>
        <v>КурьерСервисЭкспресс</v>
      </c>
      <c r="H129" s="49" t="str">
        <f t="shared" si="9"/>
        <v>КурьерСервисЭкспресс</v>
      </c>
      <c r="I129" s="49" t="str">
        <f t="shared" si="10"/>
        <v>КурьерСервисЭкспресс</v>
      </c>
      <c r="J129" s="52" t="str">
        <f t="shared" si="11"/>
        <v>КурьерСервисЭкспресс</v>
      </c>
      <c r="K129" s="53">
        <f t="shared" si="12"/>
        <v>420</v>
      </c>
      <c r="L129" s="48">
        <f t="shared" si="13"/>
        <v>420</v>
      </c>
      <c r="M129" s="48">
        <f t="shared" si="14"/>
        <v>420</v>
      </c>
      <c r="N129" s="54">
        <f t="shared" si="15"/>
        <v>420</v>
      </c>
      <c r="O129" s="140">
        <v>533</v>
      </c>
      <c r="P129" s="159">
        <v>1000000</v>
      </c>
      <c r="Q129" s="137">
        <v>533</v>
      </c>
      <c r="R129" s="159">
        <v>1000000</v>
      </c>
      <c r="S129" s="136">
        <v>420</v>
      </c>
      <c r="T129" s="137">
        <v>420</v>
      </c>
      <c r="U129" s="137">
        <v>420</v>
      </c>
      <c r="V129" s="138">
        <v>420</v>
      </c>
      <c r="W129" s="159">
        <v>1000000</v>
      </c>
      <c r="X129" s="137">
        <v>450</v>
      </c>
      <c r="Y129" s="159">
        <v>1000000</v>
      </c>
      <c r="Z129" s="138">
        <v>450</v>
      </c>
      <c r="AA129" s="72">
        <v>0.1</v>
      </c>
      <c r="AB129" s="119">
        <v>0.2</v>
      </c>
      <c r="AC129" s="263"/>
      <c r="AD129" s="260"/>
      <c r="AE129" s="277"/>
      <c r="AF129" s="277"/>
      <c r="AG129" s="277"/>
      <c r="AH129" s="277"/>
      <c r="AI129" s="277"/>
      <c r="AJ129" s="277"/>
      <c r="AK129" s="277"/>
      <c r="AL129" s="277"/>
      <c r="AM129" s="277"/>
      <c r="AN129" s="280"/>
      <c r="AO129" s="274"/>
      <c r="AP129" s="277"/>
      <c r="AQ129" s="277"/>
      <c r="AR129" s="277"/>
    </row>
    <row r="130" spans="1:44" s="16" customFormat="1" ht="42" customHeight="1" x14ac:dyDescent="0.25">
      <c r="A130" s="218"/>
      <c r="B130" s="24" t="s">
        <v>49</v>
      </c>
      <c r="C130" s="274"/>
      <c r="D130" s="277"/>
      <c r="E130" s="277"/>
      <c r="F130" s="280"/>
      <c r="G130" s="50" t="str">
        <f t="shared" si="8"/>
        <v>КурьерСервисЭкспресс</v>
      </c>
      <c r="H130" s="49" t="str">
        <f t="shared" si="9"/>
        <v>КурьерСервисЭкспресс</v>
      </c>
      <c r="I130" s="49" t="str">
        <f t="shared" si="10"/>
        <v>КурьерСервисЭкспресс</v>
      </c>
      <c r="J130" s="52" t="str">
        <f t="shared" si="11"/>
        <v>КурьерСервисЭкспресс</v>
      </c>
      <c r="K130" s="53">
        <f t="shared" si="12"/>
        <v>525</v>
      </c>
      <c r="L130" s="48">
        <f t="shared" si="13"/>
        <v>525</v>
      </c>
      <c r="M130" s="48">
        <f t="shared" si="14"/>
        <v>525</v>
      </c>
      <c r="N130" s="54">
        <f t="shared" si="15"/>
        <v>525</v>
      </c>
      <c r="O130" s="140">
        <v>533</v>
      </c>
      <c r="P130" s="159">
        <v>1000000</v>
      </c>
      <c r="Q130" s="137">
        <v>533</v>
      </c>
      <c r="R130" s="159">
        <v>1000000</v>
      </c>
      <c r="S130" s="136">
        <v>525</v>
      </c>
      <c r="T130" s="137">
        <v>525</v>
      </c>
      <c r="U130" s="137">
        <v>525</v>
      </c>
      <c r="V130" s="138">
        <v>525</v>
      </c>
      <c r="W130" s="159">
        <v>1000000</v>
      </c>
      <c r="X130" s="137">
        <v>575</v>
      </c>
      <c r="Y130" s="159">
        <v>1000000</v>
      </c>
      <c r="Z130" s="138">
        <v>575</v>
      </c>
      <c r="AA130" s="72">
        <v>0.1</v>
      </c>
      <c r="AB130" s="119">
        <v>0.2</v>
      </c>
      <c r="AC130" s="263"/>
      <c r="AD130" s="260"/>
      <c r="AE130" s="277"/>
      <c r="AF130" s="277"/>
      <c r="AG130" s="277"/>
      <c r="AH130" s="277"/>
      <c r="AI130" s="277"/>
      <c r="AJ130" s="277"/>
      <c r="AK130" s="277"/>
      <c r="AL130" s="277"/>
      <c r="AM130" s="277"/>
      <c r="AN130" s="280"/>
      <c r="AO130" s="274"/>
      <c r="AP130" s="277"/>
      <c r="AQ130" s="277"/>
      <c r="AR130" s="277"/>
    </row>
    <row r="131" spans="1:44" s="16" customFormat="1" ht="42" customHeight="1" x14ac:dyDescent="0.25">
      <c r="A131" s="218"/>
      <c r="B131" s="24" t="s">
        <v>50</v>
      </c>
      <c r="C131" s="274"/>
      <c r="D131" s="277"/>
      <c r="E131" s="277"/>
      <c r="F131" s="280"/>
      <c r="G131" s="50" t="str">
        <f t="shared" si="8"/>
        <v>ЗЕСТ Экспресс</v>
      </c>
      <c r="H131" s="49" t="str">
        <f t="shared" si="9"/>
        <v>КурьерСервисЭкспресс</v>
      </c>
      <c r="I131" s="49" t="str">
        <f t="shared" si="10"/>
        <v>ЗЕСТ Экспресс</v>
      </c>
      <c r="J131" s="52" t="str">
        <f t="shared" si="11"/>
        <v>КурьерСервисЭкспресс</v>
      </c>
      <c r="K131" s="53">
        <f t="shared" si="12"/>
        <v>554</v>
      </c>
      <c r="L131" s="48">
        <f t="shared" si="13"/>
        <v>675</v>
      </c>
      <c r="M131" s="48">
        <f t="shared" si="14"/>
        <v>554</v>
      </c>
      <c r="N131" s="54">
        <f t="shared" si="15"/>
        <v>675</v>
      </c>
      <c r="O131" s="140">
        <v>554</v>
      </c>
      <c r="P131" s="159">
        <v>1000000</v>
      </c>
      <c r="Q131" s="137">
        <v>554</v>
      </c>
      <c r="R131" s="159">
        <v>1000000</v>
      </c>
      <c r="S131" s="136">
        <v>675</v>
      </c>
      <c r="T131" s="137">
        <v>675</v>
      </c>
      <c r="U131" s="137">
        <v>675</v>
      </c>
      <c r="V131" s="138">
        <v>675</v>
      </c>
      <c r="W131" s="159">
        <v>1000000</v>
      </c>
      <c r="X131" s="137">
        <v>700</v>
      </c>
      <c r="Y131" s="159">
        <v>1000000</v>
      </c>
      <c r="Z131" s="138">
        <v>700</v>
      </c>
      <c r="AA131" s="72">
        <v>0.1</v>
      </c>
      <c r="AB131" s="119">
        <v>0.15</v>
      </c>
      <c r="AC131" s="263"/>
      <c r="AD131" s="260"/>
      <c r="AE131" s="277"/>
      <c r="AF131" s="277"/>
      <c r="AG131" s="277"/>
      <c r="AH131" s="277"/>
      <c r="AI131" s="277"/>
      <c r="AJ131" s="277"/>
      <c r="AK131" s="277"/>
      <c r="AL131" s="277"/>
      <c r="AM131" s="277"/>
      <c r="AN131" s="280"/>
      <c r="AO131" s="274"/>
      <c r="AP131" s="277"/>
      <c r="AQ131" s="277"/>
      <c r="AR131" s="277"/>
    </row>
    <row r="132" spans="1:44" s="16" customFormat="1" ht="42" customHeight="1" x14ac:dyDescent="0.25">
      <c r="A132" s="218"/>
      <c r="B132" s="24" t="s">
        <v>51</v>
      </c>
      <c r="C132" s="274"/>
      <c r="D132" s="277"/>
      <c r="E132" s="277"/>
      <c r="F132" s="280"/>
      <c r="G132" s="50" t="str">
        <f t="shared" si="8"/>
        <v>ЗЕСТ Экспресс</v>
      </c>
      <c r="H132" s="49" t="str">
        <f t="shared" si="9"/>
        <v>КурьерСервисЭкспресс</v>
      </c>
      <c r="I132" s="49" t="str">
        <f t="shared" si="10"/>
        <v>ЗЕСТ Экспресс</v>
      </c>
      <c r="J132" s="52" t="str">
        <f t="shared" si="11"/>
        <v>КурьерСервисЭкспресс</v>
      </c>
      <c r="K132" s="53">
        <f t="shared" si="12"/>
        <v>554</v>
      </c>
      <c r="L132" s="48">
        <f t="shared" si="13"/>
        <v>825</v>
      </c>
      <c r="M132" s="48">
        <f t="shared" si="14"/>
        <v>554</v>
      </c>
      <c r="N132" s="54">
        <f t="shared" si="15"/>
        <v>825</v>
      </c>
      <c r="O132" s="140">
        <v>554</v>
      </c>
      <c r="P132" s="159">
        <v>1000000</v>
      </c>
      <c r="Q132" s="137">
        <v>554</v>
      </c>
      <c r="R132" s="159">
        <v>1000000</v>
      </c>
      <c r="S132" s="136">
        <v>825</v>
      </c>
      <c r="T132" s="137">
        <v>825</v>
      </c>
      <c r="U132" s="137">
        <v>825</v>
      </c>
      <c r="V132" s="138">
        <v>825</v>
      </c>
      <c r="W132" s="159">
        <v>1000000</v>
      </c>
      <c r="X132" s="137">
        <v>825</v>
      </c>
      <c r="Y132" s="159">
        <v>1000000</v>
      </c>
      <c r="Z132" s="138">
        <v>825</v>
      </c>
      <c r="AA132" s="72">
        <v>0.1</v>
      </c>
      <c r="AB132" s="119">
        <v>0.1</v>
      </c>
      <c r="AC132" s="263"/>
      <c r="AD132" s="260"/>
      <c r="AE132" s="277"/>
      <c r="AF132" s="277"/>
      <c r="AG132" s="277"/>
      <c r="AH132" s="277"/>
      <c r="AI132" s="277"/>
      <c r="AJ132" s="277"/>
      <c r="AK132" s="277"/>
      <c r="AL132" s="277"/>
      <c r="AM132" s="277"/>
      <c r="AN132" s="280"/>
      <c r="AO132" s="274"/>
      <c r="AP132" s="277"/>
      <c r="AQ132" s="277"/>
      <c r="AR132" s="277"/>
    </row>
    <row r="133" spans="1:44" s="16" customFormat="1" ht="42" customHeight="1" x14ac:dyDescent="0.25">
      <c r="A133" s="218"/>
      <c r="B133" s="24" t="s">
        <v>52</v>
      </c>
      <c r="C133" s="274"/>
      <c r="D133" s="277"/>
      <c r="E133" s="277"/>
      <c r="F133" s="280"/>
      <c r="G133" s="50" t="str">
        <f t="shared" si="8"/>
        <v>ЗЕСТ Экспресс</v>
      </c>
      <c r="H133" s="49" t="str">
        <f t="shared" si="9"/>
        <v>ФДМ</v>
      </c>
      <c r="I133" s="49" t="str">
        <f t="shared" si="10"/>
        <v>ЗЕСТ Экспресс</v>
      </c>
      <c r="J133" s="52" t="str">
        <f t="shared" si="11"/>
        <v>ФДМ</v>
      </c>
      <c r="K133" s="53">
        <f t="shared" si="12"/>
        <v>554</v>
      </c>
      <c r="L133" s="48">
        <f t="shared" si="13"/>
        <v>950</v>
      </c>
      <c r="M133" s="48">
        <f t="shared" si="14"/>
        <v>554</v>
      </c>
      <c r="N133" s="54">
        <f t="shared" si="15"/>
        <v>950</v>
      </c>
      <c r="O133" s="140">
        <v>554</v>
      </c>
      <c r="P133" s="159">
        <v>1000000</v>
      </c>
      <c r="Q133" s="137">
        <v>554</v>
      </c>
      <c r="R133" s="159">
        <v>1000000</v>
      </c>
      <c r="S133" s="136">
        <v>975</v>
      </c>
      <c r="T133" s="137">
        <v>975</v>
      </c>
      <c r="U133" s="137">
        <v>975</v>
      </c>
      <c r="V133" s="138">
        <v>975</v>
      </c>
      <c r="W133" s="159">
        <v>1000000</v>
      </c>
      <c r="X133" s="137">
        <v>950</v>
      </c>
      <c r="Y133" s="159">
        <v>1000000</v>
      </c>
      <c r="Z133" s="138">
        <v>950</v>
      </c>
      <c r="AA133" s="72">
        <v>0.1</v>
      </c>
      <c r="AB133" s="119">
        <v>0.05</v>
      </c>
      <c r="AC133" s="263"/>
      <c r="AD133" s="260"/>
      <c r="AE133" s="277"/>
      <c r="AF133" s="277"/>
      <c r="AG133" s="277"/>
      <c r="AH133" s="277"/>
      <c r="AI133" s="277"/>
      <c r="AJ133" s="277"/>
      <c r="AK133" s="277"/>
      <c r="AL133" s="277"/>
      <c r="AM133" s="277"/>
      <c r="AN133" s="280"/>
      <c r="AO133" s="274"/>
      <c r="AP133" s="277"/>
      <c r="AQ133" s="277"/>
      <c r="AR133" s="277"/>
    </row>
    <row r="134" spans="1:44" s="16" customFormat="1" ht="42" customHeight="1" x14ac:dyDescent="0.25">
      <c r="A134" s="218"/>
      <c r="B134" s="24" t="s">
        <v>53</v>
      </c>
      <c r="C134" s="274"/>
      <c r="D134" s="277"/>
      <c r="E134" s="277"/>
      <c r="F134" s="280"/>
      <c r="G134" s="50" t="str">
        <f t="shared" si="8"/>
        <v>ЗЕСТ Экспресс</v>
      </c>
      <c r="H134" s="49" t="str">
        <f t="shared" si="9"/>
        <v>ФДМ</v>
      </c>
      <c r="I134" s="49" t="str">
        <f t="shared" si="10"/>
        <v>ЗЕСТ Экспресс</v>
      </c>
      <c r="J134" s="52" t="str">
        <f t="shared" si="11"/>
        <v>ФДМ</v>
      </c>
      <c r="K134" s="53">
        <f t="shared" si="12"/>
        <v>720</v>
      </c>
      <c r="L134" s="48">
        <f t="shared" si="13"/>
        <v>1075</v>
      </c>
      <c r="M134" s="48">
        <f t="shared" si="14"/>
        <v>720</v>
      </c>
      <c r="N134" s="54">
        <f t="shared" si="15"/>
        <v>1075</v>
      </c>
      <c r="O134" s="140">
        <v>720</v>
      </c>
      <c r="P134" s="159">
        <v>1000000</v>
      </c>
      <c r="Q134" s="137">
        <v>720</v>
      </c>
      <c r="R134" s="159">
        <v>1000000</v>
      </c>
      <c r="S134" s="136">
        <v>1125</v>
      </c>
      <c r="T134" s="137">
        <v>1125</v>
      </c>
      <c r="U134" s="137">
        <v>1125</v>
      </c>
      <c r="V134" s="138">
        <v>1125</v>
      </c>
      <c r="W134" s="159">
        <v>1000000</v>
      </c>
      <c r="X134" s="137">
        <v>1075</v>
      </c>
      <c r="Y134" s="159">
        <v>1000000</v>
      </c>
      <c r="Z134" s="138">
        <v>1075</v>
      </c>
      <c r="AA134" s="72">
        <v>0.1</v>
      </c>
      <c r="AB134" s="119">
        <v>0.05</v>
      </c>
      <c r="AC134" s="263"/>
      <c r="AD134" s="260"/>
      <c r="AE134" s="277"/>
      <c r="AF134" s="277"/>
      <c r="AG134" s="277"/>
      <c r="AH134" s="277"/>
      <c r="AI134" s="277"/>
      <c r="AJ134" s="277"/>
      <c r="AK134" s="277"/>
      <c r="AL134" s="277"/>
      <c r="AM134" s="277"/>
      <c r="AN134" s="280"/>
      <c r="AO134" s="274"/>
      <c r="AP134" s="277"/>
      <c r="AQ134" s="277"/>
      <c r="AR134" s="277"/>
    </row>
    <row r="135" spans="1:44" s="16" customFormat="1" ht="42" customHeight="1" thickBot="1" x14ac:dyDescent="0.3">
      <c r="A135" s="218"/>
      <c r="B135" s="28" t="s">
        <v>54</v>
      </c>
      <c r="C135" s="275"/>
      <c r="D135" s="278"/>
      <c r="E135" s="278"/>
      <c r="F135" s="281"/>
      <c r="G135" s="50" t="str">
        <f t="shared" si="8"/>
        <v>ЗЕСТ Экспресс</v>
      </c>
      <c r="H135" s="49" t="str">
        <f t="shared" si="9"/>
        <v>ФДМ</v>
      </c>
      <c r="I135" s="49" t="str">
        <f t="shared" si="10"/>
        <v>ЗЕСТ Экспресс</v>
      </c>
      <c r="J135" s="52" t="str">
        <f t="shared" si="11"/>
        <v>ФДМ</v>
      </c>
      <c r="K135" s="53">
        <f t="shared" si="12"/>
        <v>30</v>
      </c>
      <c r="L135" s="48">
        <f t="shared" si="13"/>
        <v>25</v>
      </c>
      <c r="M135" s="48">
        <f t="shared" si="14"/>
        <v>30</v>
      </c>
      <c r="N135" s="54">
        <f t="shared" si="15"/>
        <v>25</v>
      </c>
      <c r="O135" s="140">
        <v>30</v>
      </c>
      <c r="P135" s="159">
        <v>1000000</v>
      </c>
      <c r="Q135" s="137">
        <v>30</v>
      </c>
      <c r="R135" s="159">
        <v>1000000</v>
      </c>
      <c r="S135" s="136">
        <v>30</v>
      </c>
      <c r="T135" s="137">
        <v>30</v>
      </c>
      <c r="U135" s="137">
        <v>30</v>
      </c>
      <c r="V135" s="138">
        <v>30</v>
      </c>
      <c r="W135" s="159">
        <v>1000000</v>
      </c>
      <c r="X135" s="137">
        <v>25</v>
      </c>
      <c r="Y135" s="159">
        <v>1000000</v>
      </c>
      <c r="Z135" s="138">
        <v>25</v>
      </c>
      <c r="AA135" s="72">
        <v>0.1</v>
      </c>
      <c r="AB135" s="119">
        <v>0.05</v>
      </c>
      <c r="AC135" s="263"/>
      <c r="AD135" s="260"/>
      <c r="AE135" s="278"/>
      <c r="AF135" s="278"/>
      <c r="AG135" s="278"/>
      <c r="AH135" s="278"/>
      <c r="AI135" s="278"/>
      <c r="AJ135" s="278"/>
      <c r="AK135" s="278"/>
      <c r="AL135" s="278"/>
      <c r="AM135" s="278"/>
      <c r="AN135" s="281"/>
      <c r="AO135" s="275"/>
      <c r="AP135" s="278"/>
      <c r="AQ135" s="278"/>
      <c r="AR135" s="278"/>
    </row>
    <row r="136" spans="1:44" s="35" customFormat="1" ht="42" hidden="1" customHeight="1" x14ac:dyDescent="0.25">
      <c r="A136" s="36"/>
      <c r="B136" s="30"/>
      <c r="C136" s="31"/>
      <c r="D136" s="32"/>
      <c r="E136" s="33"/>
      <c r="F136" s="34"/>
      <c r="G136" s="50" t="e">
        <f t="shared" si="8"/>
        <v>#REF!</v>
      </c>
      <c r="H136" s="49" t="e">
        <f t="shared" si="9"/>
        <v>#REF!</v>
      </c>
      <c r="I136" s="49" t="e">
        <f t="shared" si="10"/>
        <v>#REF!</v>
      </c>
      <c r="J136" s="52" t="e">
        <f t="shared" si="11"/>
        <v>#REF!</v>
      </c>
      <c r="K136" s="53" t="e">
        <f t="shared" si="12"/>
        <v>#REF!</v>
      </c>
      <c r="L136" s="48" t="e">
        <f t="shared" si="13"/>
        <v>#REF!</v>
      </c>
      <c r="M136" s="48" t="e">
        <f t="shared" si="14"/>
        <v>#REF!</v>
      </c>
      <c r="N136" s="54" t="e">
        <f t="shared" si="15"/>
        <v>#REF!</v>
      </c>
      <c r="O136" s="47" t="e">
        <f>SUMPRODUCT(#REF!,O126:O135)</f>
        <v>#REF!</v>
      </c>
      <c r="P136" s="32" t="e">
        <f>SUMPRODUCT(#REF!,P126:P135)</f>
        <v>#REF!</v>
      </c>
      <c r="Q136" s="33" t="e">
        <f>SUMPRODUCT(#REF!,Q126:Q135)</f>
        <v>#REF!</v>
      </c>
      <c r="R136" s="34" t="e">
        <f>SUMPRODUCT(#REF!,R126:R135)</f>
        <v>#REF!</v>
      </c>
      <c r="S136" s="45" t="e">
        <f>SUMPRODUCT(#REF!,S126:S135)</f>
        <v>#REF!</v>
      </c>
      <c r="T136" s="40"/>
      <c r="U136" s="40" t="e">
        <f>SUMPRODUCT(#REF!,U126:U135)</f>
        <v>#REF!</v>
      </c>
      <c r="V136" s="41"/>
      <c r="W136" s="31" t="e">
        <f>SUMPRODUCT(#REF!,W126:W135)</f>
        <v>#REF!</v>
      </c>
      <c r="X136" s="32" t="e">
        <f>SUMPRODUCT(#REF!,X126:X135)</f>
        <v>#REF!</v>
      </c>
      <c r="Y136" s="33" t="e">
        <f>SUMPRODUCT(#REF!,Y126:Y135)</f>
        <v>#REF!</v>
      </c>
      <c r="Z136" s="34" t="e">
        <f>SUMPRODUCT(#REF!,Z126:Z135)</f>
        <v>#REF!</v>
      </c>
      <c r="AA136" s="74">
        <f>SUM(AA126:AA135)</f>
        <v>0.99999999999999989</v>
      </c>
      <c r="AB136" s="121">
        <f>SUM(AB126:AB135)</f>
        <v>1.0000000000000002</v>
      </c>
      <c r="AC136" s="31"/>
      <c r="AD136" s="32"/>
      <c r="AE136" s="33"/>
      <c r="AF136" s="32"/>
      <c r="AG136" s="40"/>
      <c r="AH136" s="40"/>
      <c r="AI136" s="40"/>
      <c r="AJ136" s="40"/>
      <c r="AK136" s="33"/>
      <c r="AL136" s="32"/>
      <c r="AM136" s="33"/>
      <c r="AN136" s="34"/>
      <c r="AO136" s="31"/>
      <c r="AP136" s="32"/>
      <c r="AQ136" s="33"/>
      <c r="AR136" s="32"/>
    </row>
    <row r="137" spans="1:44" s="16" customFormat="1" ht="42" customHeight="1" x14ac:dyDescent="0.25">
      <c r="A137" s="218" t="s">
        <v>23</v>
      </c>
      <c r="B137" s="28" t="s">
        <v>42</v>
      </c>
      <c r="C137" s="273" t="str">
        <f>IF(AO137=AC137,$AC$34,IF(AO137=AG137,$AG$34,IF(AO137=AK137,$AK$34,0)))</f>
        <v>ФДМ</v>
      </c>
      <c r="D137" s="276" t="str">
        <f>IF(AP137=AD137,$AC$34,IF(AP137=AH137,$AG$34,IF(AP137=AL137,$AK$34,0)))</f>
        <v>ЗЕСТ Экспресс</v>
      </c>
      <c r="E137" s="276" t="str">
        <f>IF(AQ137=AE137,$AC$34,IF(AQ137=AI137,$AG$34,IF(AQ137=AM137,$AK$34,0)))</f>
        <v>ФДМ</v>
      </c>
      <c r="F137" s="279" t="str">
        <f>IF(AR137=AF137,$AC$34,IF(AR137=AJ137,$AG$34,IF(AR137=AN137,$AK$34,0)))</f>
        <v>ЗЕСТ Экспресс</v>
      </c>
      <c r="G137" s="50" t="str">
        <f t="shared" si="8"/>
        <v>ФДМ</v>
      </c>
      <c r="H137" s="49" t="str">
        <f t="shared" si="9"/>
        <v>ФДМ</v>
      </c>
      <c r="I137" s="49" t="str">
        <f t="shared" si="10"/>
        <v>ФДМ</v>
      </c>
      <c r="J137" s="52" t="str">
        <f t="shared" si="11"/>
        <v>ФДМ</v>
      </c>
      <c r="K137" s="53">
        <f t="shared" si="12"/>
        <v>300</v>
      </c>
      <c r="L137" s="48">
        <f t="shared" si="13"/>
        <v>350</v>
      </c>
      <c r="M137" s="48">
        <f t="shared" si="14"/>
        <v>300</v>
      </c>
      <c r="N137" s="54">
        <f t="shared" si="15"/>
        <v>350</v>
      </c>
      <c r="O137" s="140">
        <v>416</v>
      </c>
      <c r="P137" s="137">
        <v>448</v>
      </c>
      <c r="Q137" s="137">
        <v>416</v>
      </c>
      <c r="R137" s="138">
        <v>416</v>
      </c>
      <c r="S137" s="159">
        <v>1000000</v>
      </c>
      <c r="T137" s="159">
        <v>1000000</v>
      </c>
      <c r="U137" s="159">
        <v>1000000</v>
      </c>
      <c r="V137" s="159">
        <v>1000000</v>
      </c>
      <c r="W137" s="136">
        <v>300</v>
      </c>
      <c r="X137" s="137">
        <v>350</v>
      </c>
      <c r="Y137" s="137">
        <v>300</v>
      </c>
      <c r="Z137" s="138">
        <v>350</v>
      </c>
      <c r="AA137" s="70">
        <v>0.1</v>
      </c>
      <c r="AB137" s="118">
        <v>0.05</v>
      </c>
      <c r="AC137" s="262">
        <f>SUMPRODUCT(O137:O146,$AA$137:$AA$146)</f>
        <v>476.5</v>
      </c>
      <c r="AD137" s="264">
        <f>SUMPRODUCT(P137:P146,$AB$137:$AB$146)</f>
        <v>541.40000000000009</v>
      </c>
      <c r="AE137" s="276">
        <f>SUMPRODUCT(Q137:Q146,$AA$137:$AA$146)</f>
        <v>476.5</v>
      </c>
      <c r="AF137" s="276">
        <f>SUMPRODUCT(R137:R146,$AB$137:$AB$146)</f>
        <v>503.2</v>
      </c>
      <c r="AG137" s="276">
        <f>SUMPRODUCT(S137:S146,$AA$137:$AA$146)</f>
        <v>1000000</v>
      </c>
      <c r="AH137" s="276">
        <f>SUMPRODUCT(T137:T146,$AB$137:$AB$146)</f>
        <v>1000000</v>
      </c>
      <c r="AI137" s="276">
        <f>SUMPRODUCT(U137:U146,$AA$137:$AA$146)</f>
        <v>1000000</v>
      </c>
      <c r="AJ137" s="276">
        <f>SUMPRODUCT(V137:V146,$AB$137:$AB$146)</f>
        <v>1000000</v>
      </c>
      <c r="AK137" s="276">
        <f>SUMPRODUCT(W137:W146,$AA$137:$AA$146)</f>
        <v>476</v>
      </c>
      <c r="AL137" s="276">
        <f>SUMPRODUCT(X137:X146,$AB$137:$AB$146)</f>
        <v>570</v>
      </c>
      <c r="AM137" s="276">
        <f>SUMPRODUCT(Y137:Y146,$AA$137:$AA$146)</f>
        <v>476</v>
      </c>
      <c r="AN137" s="279">
        <f>SUMPRODUCT(Z137:Z146,$AB$137:$AB$146)</f>
        <v>570</v>
      </c>
      <c r="AO137" s="273">
        <f>MIN(AC137,AG137,AK137)</f>
        <v>476</v>
      </c>
      <c r="AP137" s="276">
        <f>MIN(AD137,AH137,AL137)</f>
        <v>541.40000000000009</v>
      </c>
      <c r="AQ137" s="276">
        <f>MIN(AE137,AI137,AM137)</f>
        <v>476</v>
      </c>
      <c r="AR137" s="276">
        <f>MIN(AF137,AJ137,AN137)</f>
        <v>503.2</v>
      </c>
    </row>
    <row r="138" spans="1:44" s="16" customFormat="1" ht="42" customHeight="1" x14ac:dyDescent="0.25">
      <c r="A138" s="218"/>
      <c r="B138" s="28" t="s">
        <v>46</v>
      </c>
      <c r="C138" s="274"/>
      <c r="D138" s="277"/>
      <c r="E138" s="277"/>
      <c r="F138" s="280"/>
      <c r="G138" s="50" t="str">
        <f t="shared" si="8"/>
        <v>ФДМ</v>
      </c>
      <c r="H138" s="49" t="str">
        <f t="shared" si="9"/>
        <v>ФДМ</v>
      </c>
      <c r="I138" s="49" t="str">
        <f t="shared" si="10"/>
        <v>ФДМ</v>
      </c>
      <c r="J138" s="52" t="str">
        <f t="shared" si="11"/>
        <v>ФДМ</v>
      </c>
      <c r="K138" s="53">
        <f t="shared" si="12"/>
        <v>300</v>
      </c>
      <c r="L138" s="48">
        <f t="shared" si="13"/>
        <v>350</v>
      </c>
      <c r="M138" s="48">
        <f t="shared" si="14"/>
        <v>300</v>
      </c>
      <c r="N138" s="54">
        <f t="shared" si="15"/>
        <v>350</v>
      </c>
      <c r="O138" s="140">
        <v>432</v>
      </c>
      <c r="P138" s="137">
        <v>464</v>
      </c>
      <c r="Q138" s="137">
        <v>432</v>
      </c>
      <c r="R138" s="138">
        <v>432</v>
      </c>
      <c r="S138" s="159">
        <v>1000000</v>
      </c>
      <c r="T138" s="159">
        <v>1000000</v>
      </c>
      <c r="U138" s="159">
        <v>1000000</v>
      </c>
      <c r="V138" s="159">
        <v>1000000</v>
      </c>
      <c r="W138" s="136">
        <v>300</v>
      </c>
      <c r="X138" s="137">
        <v>350</v>
      </c>
      <c r="Y138" s="137">
        <v>300</v>
      </c>
      <c r="Z138" s="138">
        <v>350</v>
      </c>
      <c r="AA138" s="72">
        <v>0.1</v>
      </c>
      <c r="AB138" s="119">
        <v>0.05</v>
      </c>
      <c r="AC138" s="263"/>
      <c r="AD138" s="260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280"/>
      <c r="AO138" s="274"/>
      <c r="AP138" s="277"/>
      <c r="AQ138" s="277"/>
      <c r="AR138" s="277"/>
    </row>
    <row r="139" spans="1:44" s="16" customFormat="1" ht="42" customHeight="1" x14ac:dyDescent="0.25">
      <c r="A139" s="218"/>
      <c r="B139" s="28" t="s">
        <v>47</v>
      </c>
      <c r="C139" s="274"/>
      <c r="D139" s="277"/>
      <c r="E139" s="277"/>
      <c r="F139" s="280"/>
      <c r="G139" s="50" t="str">
        <f t="shared" si="8"/>
        <v>ФДМ</v>
      </c>
      <c r="H139" s="49" t="str">
        <f t="shared" si="9"/>
        <v>ФДМ</v>
      </c>
      <c r="I139" s="49" t="str">
        <f t="shared" si="10"/>
        <v>ФДМ</v>
      </c>
      <c r="J139" s="52" t="str">
        <f t="shared" si="11"/>
        <v>ФДМ</v>
      </c>
      <c r="K139" s="53">
        <f t="shared" si="12"/>
        <v>360</v>
      </c>
      <c r="L139" s="48">
        <f t="shared" si="13"/>
        <v>400</v>
      </c>
      <c r="M139" s="48">
        <f t="shared" si="14"/>
        <v>360</v>
      </c>
      <c r="N139" s="54">
        <f t="shared" si="15"/>
        <v>400</v>
      </c>
      <c r="O139" s="140">
        <v>439</v>
      </c>
      <c r="P139" s="137">
        <v>471</v>
      </c>
      <c r="Q139" s="137">
        <v>439</v>
      </c>
      <c r="R139" s="138">
        <v>439</v>
      </c>
      <c r="S139" s="159">
        <v>1000000</v>
      </c>
      <c r="T139" s="159">
        <v>1000000</v>
      </c>
      <c r="U139" s="159">
        <v>1000000</v>
      </c>
      <c r="V139" s="159">
        <v>1000000</v>
      </c>
      <c r="W139" s="136">
        <v>360</v>
      </c>
      <c r="X139" s="137">
        <v>400</v>
      </c>
      <c r="Y139" s="137">
        <v>360</v>
      </c>
      <c r="Z139" s="138">
        <v>400</v>
      </c>
      <c r="AA139" s="72">
        <v>0.1</v>
      </c>
      <c r="AB139" s="119">
        <v>0.1</v>
      </c>
      <c r="AC139" s="263"/>
      <c r="AD139" s="260"/>
      <c r="AE139" s="277"/>
      <c r="AF139" s="277"/>
      <c r="AG139" s="277"/>
      <c r="AH139" s="277"/>
      <c r="AI139" s="277"/>
      <c r="AJ139" s="277"/>
      <c r="AK139" s="277"/>
      <c r="AL139" s="277"/>
      <c r="AM139" s="277"/>
      <c r="AN139" s="280"/>
      <c r="AO139" s="274"/>
      <c r="AP139" s="277"/>
      <c r="AQ139" s="277"/>
      <c r="AR139" s="277"/>
    </row>
    <row r="140" spans="1:44" s="16" customFormat="1" ht="42" customHeight="1" x14ac:dyDescent="0.25">
      <c r="A140" s="218"/>
      <c r="B140" s="28" t="s">
        <v>48</v>
      </c>
      <c r="C140" s="274"/>
      <c r="D140" s="277"/>
      <c r="E140" s="277"/>
      <c r="F140" s="280"/>
      <c r="G140" s="50" t="str">
        <f t="shared" si="8"/>
        <v>ФДМ</v>
      </c>
      <c r="H140" s="49" t="str">
        <f t="shared" si="9"/>
        <v>ФДМ</v>
      </c>
      <c r="I140" s="49" t="str">
        <f t="shared" si="10"/>
        <v>ФДМ</v>
      </c>
      <c r="J140" s="52" t="str">
        <f t="shared" si="11"/>
        <v>ФДМ</v>
      </c>
      <c r="K140" s="53">
        <f t="shared" si="12"/>
        <v>380</v>
      </c>
      <c r="L140" s="48">
        <f t="shared" si="13"/>
        <v>450</v>
      </c>
      <c r="M140" s="48">
        <f t="shared" si="14"/>
        <v>380</v>
      </c>
      <c r="N140" s="54">
        <f t="shared" si="15"/>
        <v>450</v>
      </c>
      <c r="O140" s="140">
        <v>533</v>
      </c>
      <c r="P140" s="137">
        <v>574</v>
      </c>
      <c r="Q140" s="137">
        <v>533</v>
      </c>
      <c r="R140" s="138">
        <v>533</v>
      </c>
      <c r="S140" s="159">
        <v>1000000</v>
      </c>
      <c r="T140" s="159">
        <v>1000000</v>
      </c>
      <c r="U140" s="159">
        <v>1000000</v>
      </c>
      <c r="V140" s="159">
        <v>1000000</v>
      </c>
      <c r="W140" s="136">
        <v>380</v>
      </c>
      <c r="X140" s="137">
        <v>450</v>
      </c>
      <c r="Y140" s="137">
        <v>380</v>
      </c>
      <c r="Z140" s="138">
        <v>450</v>
      </c>
      <c r="AA140" s="72">
        <v>0.1</v>
      </c>
      <c r="AB140" s="119">
        <v>0.2</v>
      </c>
      <c r="AC140" s="263"/>
      <c r="AD140" s="260"/>
      <c r="AE140" s="277"/>
      <c r="AF140" s="277"/>
      <c r="AG140" s="277"/>
      <c r="AH140" s="277"/>
      <c r="AI140" s="277"/>
      <c r="AJ140" s="277"/>
      <c r="AK140" s="277"/>
      <c r="AL140" s="277"/>
      <c r="AM140" s="277"/>
      <c r="AN140" s="280"/>
      <c r="AO140" s="274"/>
      <c r="AP140" s="277"/>
      <c r="AQ140" s="277"/>
      <c r="AR140" s="277"/>
    </row>
    <row r="141" spans="1:44" s="16" customFormat="1" ht="42" customHeight="1" x14ac:dyDescent="0.25">
      <c r="A141" s="218"/>
      <c r="B141" s="28" t="s">
        <v>49</v>
      </c>
      <c r="C141" s="274"/>
      <c r="D141" s="277"/>
      <c r="E141" s="277"/>
      <c r="F141" s="280"/>
      <c r="G141" s="50" t="str">
        <f t="shared" si="8"/>
        <v>ФДМ</v>
      </c>
      <c r="H141" s="49" t="str">
        <f t="shared" si="9"/>
        <v>ЗЕСТ Экспресс</v>
      </c>
      <c r="I141" s="49" t="str">
        <f t="shared" si="10"/>
        <v>ФДМ</v>
      </c>
      <c r="J141" s="52" t="str">
        <f t="shared" si="11"/>
        <v>ЗЕСТ Экспресс</v>
      </c>
      <c r="K141" s="53">
        <f t="shared" si="12"/>
        <v>480</v>
      </c>
      <c r="L141" s="48">
        <f t="shared" si="13"/>
        <v>574</v>
      </c>
      <c r="M141" s="48">
        <f t="shared" si="14"/>
        <v>480</v>
      </c>
      <c r="N141" s="54">
        <f t="shared" si="15"/>
        <v>533</v>
      </c>
      <c r="O141" s="140">
        <v>533</v>
      </c>
      <c r="P141" s="137">
        <v>574</v>
      </c>
      <c r="Q141" s="137">
        <v>533</v>
      </c>
      <c r="R141" s="138">
        <v>533</v>
      </c>
      <c r="S141" s="159">
        <v>1000000</v>
      </c>
      <c r="T141" s="159">
        <v>1000000</v>
      </c>
      <c r="U141" s="159">
        <v>1000000</v>
      </c>
      <c r="V141" s="159">
        <v>1000000</v>
      </c>
      <c r="W141" s="136">
        <v>480</v>
      </c>
      <c r="X141" s="137">
        <v>575</v>
      </c>
      <c r="Y141" s="137">
        <v>480</v>
      </c>
      <c r="Z141" s="138">
        <v>575</v>
      </c>
      <c r="AA141" s="72">
        <v>0.1</v>
      </c>
      <c r="AB141" s="119">
        <v>0.2</v>
      </c>
      <c r="AC141" s="263"/>
      <c r="AD141" s="260"/>
      <c r="AE141" s="277"/>
      <c r="AF141" s="277"/>
      <c r="AG141" s="277"/>
      <c r="AH141" s="277"/>
      <c r="AI141" s="277"/>
      <c r="AJ141" s="277"/>
      <c r="AK141" s="277"/>
      <c r="AL141" s="277"/>
      <c r="AM141" s="277"/>
      <c r="AN141" s="280"/>
      <c r="AO141" s="274"/>
      <c r="AP141" s="277"/>
      <c r="AQ141" s="277"/>
      <c r="AR141" s="277"/>
    </row>
    <row r="142" spans="1:44" s="16" customFormat="1" ht="42" customHeight="1" x14ac:dyDescent="0.25">
      <c r="A142" s="218"/>
      <c r="B142" s="28" t="s">
        <v>50</v>
      </c>
      <c r="C142" s="274"/>
      <c r="D142" s="277"/>
      <c r="E142" s="277"/>
      <c r="F142" s="280"/>
      <c r="G142" s="50" t="str">
        <f t="shared" si="8"/>
        <v>ЗЕСТ Экспресс</v>
      </c>
      <c r="H142" s="49" t="str">
        <f t="shared" si="9"/>
        <v>ЗЕСТ Экспресс</v>
      </c>
      <c r="I142" s="49" t="str">
        <f t="shared" si="10"/>
        <v>ЗЕСТ Экспресс</v>
      </c>
      <c r="J142" s="52" t="str">
        <f t="shared" si="11"/>
        <v>ЗЕСТ Экспресс</v>
      </c>
      <c r="K142" s="53">
        <f t="shared" si="12"/>
        <v>554</v>
      </c>
      <c r="L142" s="48">
        <f t="shared" si="13"/>
        <v>595</v>
      </c>
      <c r="M142" s="48">
        <f t="shared" si="14"/>
        <v>554</v>
      </c>
      <c r="N142" s="54">
        <f t="shared" si="15"/>
        <v>554</v>
      </c>
      <c r="O142" s="140">
        <v>554</v>
      </c>
      <c r="P142" s="137">
        <v>595</v>
      </c>
      <c r="Q142" s="137">
        <v>554</v>
      </c>
      <c r="R142" s="138">
        <v>554</v>
      </c>
      <c r="S142" s="159">
        <v>1000000</v>
      </c>
      <c r="T142" s="159">
        <v>1000000</v>
      </c>
      <c r="U142" s="159">
        <v>1000000</v>
      </c>
      <c r="V142" s="159">
        <v>1000000</v>
      </c>
      <c r="W142" s="136">
        <v>580</v>
      </c>
      <c r="X142" s="137">
        <v>700</v>
      </c>
      <c r="Y142" s="137">
        <v>580</v>
      </c>
      <c r="Z142" s="138">
        <v>700</v>
      </c>
      <c r="AA142" s="72">
        <v>0.1</v>
      </c>
      <c r="AB142" s="119">
        <v>0.15</v>
      </c>
      <c r="AC142" s="263"/>
      <c r="AD142" s="260"/>
      <c r="AE142" s="277"/>
      <c r="AF142" s="277"/>
      <c r="AG142" s="277"/>
      <c r="AH142" s="277"/>
      <c r="AI142" s="277"/>
      <c r="AJ142" s="277"/>
      <c r="AK142" s="277"/>
      <c r="AL142" s="277"/>
      <c r="AM142" s="277"/>
      <c r="AN142" s="280"/>
      <c r="AO142" s="274"/>
      <c r="AP142" s="277"/>
      <c r="AQ142" s="277"/>
      <c r="AR142" s="277"/>
    </row>
    <row r="143" spans="1:44" s="16" customFormat="1" ht="42" customHeight="1" x14ac:dyDescent="0.25">
      <c r="A143" s="218"/>
      <c r="B143" s="28" t="s">
        <v>51</v>
      </c>
      <c r="C143" s="274"/>
      <c r="D143" s="277"/>
      <c r="E143" s="277"/>
      <c r="F143" s="280"/>
      <c r="G143" s="50" t="str">
        <f t="shared" si="8"/>
        <v>ЗЕСТ Экспресс</v>
      </c>
      <c r="H143" s="49" t="str">
        <f t="shared" si="9"/>
        <v>ЗЕСТ Экспресс</v>
      </c>
      <c r="I143" s="49" t="str">
        <f t="shared" si="10"/>
        <v>ЗЕСТ Экспресс</v>
      </c>
      <c r="J143" s="52" t="str">
        <f t="shared" si="11"/>
        <v>ЗЕСТ Экспресс</v>
      </c>
      <c r="K143" s="53">
        <f t="shared" si="12"/>
        <v>554</v>
      </c>
      <c r="L143" s="48">
        <f t="shared" si="13"/>
        <v>595</v>
      </c>
      <c r="M143" s="48">
        <f t="shared" si="14"/>
        <v>554</v>
      </c>
      <c r="N143" s="54">
        <f t="shared" si="15"/>
        <v>554</v>
      </c>
      <c r="O143" s="140">
        <v>554</v>
      </c>
      <c r="P143" s="137">
        <v>595</v>
      </c>
      <c r="Q143" s="137">
        <v>554</v>
      </c>
      <c r="R143" s="138">
        <v>554</v>
      </c>
      <c r="S143" s="159">
        <v>1000000</v>
      </c>
      <c r="T143" s="159">
        <v>1000000</v>
      </c>
      <c r="U143" s="159">
        <v>1000000</v>
      </c>
      <c r="V143" s="159">
        <v>1000000</v>
      </c>
      <c r="W143" s="136">
        <v>680</v>
      </c>
      <c r="X143" s="137">
        <v>825</v>
      </c>
      <c r="Y143" s="137">
        <v>680</v>
      </c>
      <c r="Z143" s="138">
        <v>825</v>
      </c>
      <c r="AA143" s="72">
        <v>0.1</v>
      </c>
      <c r="AB143" s="119">
        <v>0.1</v>
      </c>
      <c r="AC143" s="263"/>
      <c r="AD143" s="260"/>
      <c r="AE143" s="277"/>
      <c r="AF143" s="277"/>
      <c r="AG143" s="277"/>
      <c r="AH143" s="277"/>
      <c r="AI143" s="277"/>
      <c r="AJ143" s="277"/>
      <c r="AK143" s="277"/>
      <c r="AL143" s="277"/>
      <c r="AM143" s="277"/>
      <c r="AN143" s="280"/>
      <c r="AO143" s="274"/>
      <c r="AP143" s="277"/>
      <c r="AQ143" s="277"/>
      <c r="AR143" s="277"/>
    </row>
    <row r="144" spans="1:44" s="16" customFormat="1" ht="42" customHeight="1" x14ac:dyDescent="0.25">
      <c r="A144" s="218"/>
      <c r="B144" s="28" t="s">
        <v>52</v>
      </c>
      <c r="C144" s="274"/>
      <c r="D144" s="277"/>
      <c r="E144" s="277"/>
      <c r="F144" s="280"/>
      <c r="G144" s="50" t="str">
        <f t="shared" si="8"/>
        <v>ЗЕСТ Экспресс</v>
      </c>
      <c r="H144" s="49" t="str">
        <f t="shared" si="9"/>
        <v>ЗЕСТ Экспресс</v>
      </c>
      <c r="I144" s="49" t="str">
        <f t="shared" si="10"/>
        <v>ЗЕСТ Экспресс</v>
      </c>
      <c r="J144" s="52" t="str">
        <f t="shared" si="11"/>
        <v>ЗЕСТ Экспресс</v>
      </c>
      <c r="K144" s="53">
        <f t="shared" si="12"/>
        <v>554</v>
      </c>
      <c r="L144" s="48">
        <f t="shared" si="13"/>
        <v>595</v>
      </c>
      <c r="M144" s="48">
        <f t="shared" si="14"/>
        <v>554</v>
      </c>
      <c r="N144" s="54">
        <f t="shared" si="15"/>
        <v>554</v>
      </c>
      <c r="O144" s="140">
        <v>554</v>
      </c>
      <c r="P144" s="137">
        <v>595</v>
      </c>
      <c r="Q144" s="137">
        <v>554</v>
      </c>
      <c r="R144" s="138">
        <v>554</v>
      </c>
      <c r="S144" s="159">
        <v>1000000</v>
      </c>
      <c r="T144" s="159">
        <v>1000000</v>
      </c>
      <c r="U144" s="159">
        <v>1000000</v>
      </c>
      <c r="V144" s="159">
        <v>1000000</v>
      </c>
      <c r="W144" s="136">
        <v>780</v>
      </c>
      <c r="X144" s="137">
        <v>950</v>
      </c>
      <c r="Y144" s="137">
        <v>780</v>
      </c>
      <c r="Z144" s="138">
        <v>950</v>
      </c>
      <c r="AA144" s="72">
        <v>0.1</v>
      </c>
      <c r="AB144" s="119">
        <v>0.05</v>
      </c>
      <c r="AC144" s="263"/>
      <c r="AD144" s="260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80"/>
      <c r="AO144" s="274"/>
      <c r="AP144" s="277"/>
      <c r="AQ144" s="277"/>
      <c r="AR144" s="277"/>
    </row>
    <row r="145" spans="1:44" s="16" customFormat="1" ht="42" customHeight="1" x14ac:dyDescent="0.25">
      <c r="A145" s="218"/>
      <c r="B145" s="28" t="s">
        <v>53</v>
      </c>
      <c r="C145" s="274"/>
      <c r="D145" s="277"/>
      <c r="E145" s="277"/>
      <c r="F145" s="280"/>
      <c r="G145" s="50" t="str">
        <f t="shared" si="8"/>
        <v>ЗЕСТ Экспресс</v>
      </c>
      <c r="H145" s="49" t="str">
        <f t="shared" si="9"/>
        <v>ЗЕСТ Экспресс</v>
      </c>
      <c r="I145" s="49" t="str">
        <f t="shared" si="10"/>
        <v>ЗЕСТ Экспресс</v>
      </c>
      <c r="J145" s="52" t="str">
        <f t="shared" si="11"/>
        <v>ЗЕСТ Экспресс</v>
      </c>
      <c r="K145" s="53">
        <f t="shared" si="12"/>
        <v>720</v>
      </c>
      <c r="L145" s="48">
        <f t="shared" si="13"/>
        <v>780</v>
      </c>
      <c r="M145" s="48">
        <f t="shared" si="14"/>
        <v>720</v>
      </c>
      <c r="N145" s="54">
        <f t="shared" si="15"/>
        <v>720</v>
      </c>
      <c r="O145" s="140">
        <v>720</v>
      </c>
      <c r="P145" s="137">
        <v>780</v>
      </c>
      <c r="Q145" s="137">
        <v>720</v>
      </c>
      <c r="R145" s="138">
        <v>720</v>
      </c>
      <c r="S145" s="159">
        <v>1000000</v>
      </c>
      <c r="T145" s="159">
        <v>1000000</v>
      </c>
      <c r="U145" s="159">
        <v>1000000</v>
      </c>
      <c r="V145" s="159">
        <v>1000000</v>
      </c>
      <c r="W145" s="136">
        <v>880</v>
      </c>
      <c r="X145" s="137">
        <v>1075</v>
      </c>
      <c r="Y145" s="137">
        <v>880</v>
      </c>
      <c r="Z145" s="138">
        <v>1075</v>
      </c>
      <c r="AA145" s="72">
        <v>0.1</v>
      </c>
      <c r="AB145" s="119">
        <v>0.05</v>
      </c>
      <c r="AC145" s="263"/>
      <c r="AD145" s="260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80"/>
      <c r="AO145" s="274"/>
      <c r="AP145" s="277"/>
      <c r="AQ145" s="277"/>
      <c r="AR145" s="277"/>
    </row>
    <row r="146" spans="1:44" s="16" customFormat="1" ht="42" customHeight="1" thickBot="1" x14ac:dyDescent="0.3">
      <c r="A146" s="218"/>
      <c r="B146" s="28" t="s">
        <v>54</v>
      </c>
      <c r="C146" s="275"/>
      <c r="D146" s="278"/>
      <c r="E146" s="278"/>
      <c r="F146" s="281"/>
      <c r="G146" s="50" t="str">
        <f t="shared" si="8"/>
        <v>ФДМ</v>
      </c>
      <c r="H146" s="49" t="str">
        <f t="shared" si="9"/>
        <v>ФДМ</v>
      </c>
      <c r="I146" s="49" t="str">
        <f t="shared" si="10"/>
        <v>ФДМ</v>
      </c>
      <c r="J146" s="52" t="str">
        <f t="shared" si="11"/>
        <v>ФДМ</v>
      </c>
      <c r="K146" s="53">
        <f t="shared" si="12"/>
        <v>20</v>
      </c>
      <c r="L146" s="48">
        <f t="shared" si="13"/>
        <v>25</v>
      </c>
      <c r="M146" s="48">
        <f t="shared" si="14"/>
        <v>20</v>
      </c>
      <c r="N146" s="54">
        <f t="shared" si="15"/>
        <v>25</v>
      </c>
      <c r="O146" s="140">
        <v>30</v>
      </c>
      <c r="P146" s="137">
        <v>32</v>
      </c>
      <c r="Q146" s="137">
        <v>30</v>
      </c>
      <c r="R146" s="138">
        <v>30</v>
      </c>
      <c r="S146" s="159">
        <v>1000000</v>
      </c>
      <c r="T146" s="159">
        <v>1000000</v>
      </c>
      <c r="U146" s="159">
        <v>1000000</v>
      </c>
      <c r="V146" s="159">
        <v>1000000</v>
      </c>
      <c r="W146" s="136">
        <v>20</v>
      </c>
      <c r="X146" s="137">
        <v>25</v>
      </c>
      <c r="Y146" s="137">
        <v>20</v>
      </c>
      <c r="Z146" s="138">
        <v>25</v>
      </c>
      <c r="AA146" s="72">
        <v>0.1</v>
      </c>
      <c r="AB146" s="119">
        <v>0.05</v>
      </c>
      <c r="AC146" s="263"/>
      <c r="AD146" s="260"/>
      <c r="AE146" s="278"/>
      <c r="AF146" s="278"/>
      <c r="AG146" s="278"/>
      <c r="AH146" s="278"/>
      <c r="AI146" s="278"/>
      <c r="AJ146" s="278"/>
      <c r="AK146" s="278"/>
      <c r="AL146" s="278"/>
      <c r="AM146" s="278"/>
      <c r="AN146" s="281"/>
      <c r="AO146" s="275"/>
      <c r="AP146" s="278"/>
      <c r="AQ146" s="278"/>
      <c r="AR146" s="278"/>
    </row>
    <row r="147" spans="1:44" s="37" customFormat="1" ht="42" hidden="1" customHeight="1" x14ac:dyDescent="0.25">
      <c r="A147" s="36"/>
      <c r="B147" s="30"/>
      <c r="C147" s="31"/>
      <c r="D147" s="32"/>
      <c r="E147" s="33"/>
      <c r="F147" s="34"/>
      <c r="G147" s="50" t="e">
        <f t="shared" si="8"/>
        <v>#REF!</v>
      </c>
      <c r="H147" s="49" t="e">
        <f t="shared" si="9"/>
        <v>#REF!</v>
      </c>
      <c r="I147" s="49" t="e">
        <f t="shared" si="10"/>
        <v>#REF!</v>
      </c>
      <c r="J147" s="52" t="e">
        <f t="shared" si="11"/>
        <v>#REF!</v>
      </c>
      <c r="K147" s="53" t="e">
        <f t="shared" si="12"/>
        <v>#REF!</v>
      </c>
      <c r="L147" s="48" t="e">
        <f t="shared" si="13"/>
        <v>#REF!</v>
      </c>
      <c r="M147" s="48" t="e">
        <f t="shared" si="14"/>
        <v>#REF!</v>
      </c>
      <c r="N147" s="54" t="e">
        <f t="shared" si="15"/>
        <v>#REF!</v>
      </c>
      <c r="O147" s="47" t="e">
        <f>SUMPRODUCT(#REF!,O137:O146)</f>
        <v>#REF!</v>
      </c>
      <c r="P147" s="32" t="e">
        <f>SUMPRODUCT(#REF!,P137:P146)</f>
        <v>#REF!</v>
      </c>
      <c r="Q147" s="33" t="e">
        <f>SUMPRODUCT(#REF!,Q137:Q146)</f>
        <v>#REF!</v>
      </c>
      <c r="R147" s="34" t="e">
        <f>SUMPRODUCT(#REF!,R137:R146)</f>
        <v>#REF!</v>
      </c>
      <c r="S147" s="45" t="e">
        <f>SUMPRODUCT(#REF!,S137:S146)</f>
        <v>#REF!</v>
      </c>
      <c r="T147" s="40"/>
      <c r="U147" s="40" t="e">
        <f>SUMPRODUCT(#REF!,U137:U146)</f>
        <v>#REF!</v>
      </c>
      <c r="V147" s="41"/>
      <c r="W147" s="31" t="e">
        <f>SUMPRODUCT(#REF!,W137:W146)</f>
        <v>#REF!</v>
      </c>
      <c r="X147" s="32" t="e">
        <f>SUMPRODUCT(#REF!,X137:X146)</f>
        <v>#REF!</v>
      </c>
      <c r="Y147" s="33" t="e">
        <f>SUMPRODUCT(#REF!,Y137:Y146)</f>
        <v>#REF!</v>
      </c>
      <c r="Z147" s="34" t="e">
        <f>SUMPRODUCT(#REF!,Z137:Z146)</f>
        <v>#REF!</v>
      </c>
      <c r="AA147" s="74">
        <f>SUM(AA137:AA146)</f>
        <v>0.99999999999999989</v>
      </c>
      <c r="AB147" s="121">
        <f>SUM(AB137:AB146)</f>
        <v>1.0000000000000002</v>
      </c>
      <c r="AC147" s="31"/>
      <c r="AD147" s="32"/>
      <c r="AE147" s="33"/>
      <c r="AF147" s="32"/>
      <c r="AG147" s="40"/>
      <c r="AH147" s="40"/>
      <c r="AI147" s="40"/>
      <c r="AJ147" s="40"/>
      <c r="AK147" s="33"/>
      <c r="AL147" s="32"/>
      <c r="AM147" s="33"/>
      <c r="AN147" s="34"/>
      <c r="AO147" s="31"/>
      <c r="AP147" s="32"/>
      <c r="AQ147" s="33"/>
      <c r="AR147" s="32"/>
    </row>
    <row r="148" spans="1:44" s="16" customFormat="1" ht="42" customHeight="1" x14ac:dyDescent="0.25">
      <c r="A148" s="218" t="s">
        <v>24</v>
      </c>
      <c r="B148" s="28" t="s">
        <v>42</v>
      </c>
      <c r="C148" s="273" t="str">
        <f>IF(AO148=AC148,$AC$34,IF(AO148=AG148,$AG$34,IF(AO148=AK148,$AK$34,0)))</f>
        <v>ФДМ</v>
      </c>
      <c r="D148" s="276" t="str">
        <f>IF(AP148=AD148,$AC$34,IF(AP148=AH148,$AG$34,IF(AP148=AL148,$AK$34,0)))</f>
        <v>ЗЕСТ Экспресс</v>
      </c>
      <c r="E148" s="276" t="str">
        <f>IF(AQ148=AE148,$AC$34,IF(AQ148=AI148,$AG$34,IF(AQ148=AM148,$AK$34,0)))</f>
        <v>ФДМ</v>
      </c>
      <c r="F148" s="279" t="str">
        <f>IF(AR148=AF148,$AC$34,IF(AR148=AJ148,$AG$34,IF(AR148=AN148,$AK$34,0)))</f>
        <v>ЗЕСТ Экспресс</v>
      </c>
      <c r="G148" s="50" t="str">
        <f t="shared" si="8"/>
        <v>ФДМ</v>
      </c>
      <c r="H148" s="49" t="str">
        <f t="shared" si="9"/>
        <v>ФДМ</v>
      </c>
      <c r="I148" s="49" t="str">
        <f t="shared" si="10"/>
        <v>ФДМ</v>
      </c>
      <c r="J148" s="52" t="str">
        <f t="shared" si="11"/>
        <v>ФДМ</v>
      </c>
      <c r="K148" s="53">
        <f t="shared" si="12"/>
        <v>300</v>
      </c>
      <c r="L148" s="48">
        <f t="shared" si="13"/>
        <v>350</v>
      </c>
      <c r="M148" s="48">
        <f t="shared" si="14"/>
        <v>300</v>
      </c>
      <c r="N148" s="54">
        <f t="shared" si="15"/>
        <v>350</v>
      </c>
      <c r="O148" s="140">
        <v>416</v>
      </c>
      <c r="P148" s="137">
        <v>448</v>
      </c>
      <c r="Q148" s="137">
        <v>416</v>
      </c>
      <c r="R148" s="138">
        <v>416</v>
      </c>
      <c r="S148" s="159">
        <v>1000000</v>
      </c>
      <c r="T148" s="159">
        <v>1000000</v>
      </c>
      <c r="U148" s="159">
        <v>1000000</v>
      </c>
      <c r="V148" s="159">
        <v>1000000</v>
      </c>
      <c r="W148" s="136">
        <v>300</v>
      </c>
      <c r="X148" s="137">
        <v>350</v>
      </c>
      <c r="Y148" s="137">
        <v>300</v>
      </c>
      <c r="Z148" s="138">
        <v>350</v>
      </c>
      <c r="AA148" s="70">
        <v>0.1</v>
      </c>
      <c r="AB148" s="118">
        <v>0.05</v>
      </c>
      <c r="AC148" s="262">
        <f>SUMPRODUCT(O148:O157,$AA$148:$AA$157)</f>
        <v>476.5</v>
      </c>
      <c r="AD148" s="264">
        <f>SUMPRODUCT(P148:P157,$AB$148:$AB$157)</f>
        <v>541.40000000000009</v>
      </c>
      <c r="AE148" s="276">
        <f>SUMPRODUCT(Q148:Q157,$AA$148:$AA$157)</f>
        <v>476.5</v>
      </c>
      <c r="AF148" s="276">
        <f>SUMPRODUCT(R148:R157,$AB$148:$AB$157)</f>
        <v>503.2</v>
      </c>
      <c r="AG148" s="276">
        <f>SUMPRODUCT(S148:S157,$AA$148:$AA$157)</f>
        <v>1000000</v>
      </c>
      <c r="AH148" s="276">
        <f>SUMPRODUCT(T148:T157,$AB$148:$AB$157)</f>
        <v>1000000</v>
      </c>
      <c r="AI148" s="276">
        <f>SUMPRODUCT(U148:U157,$AA$148:$AA$157)</f>
        <v>1000000</v>
      </c>
      <c r="AJ148" s="276">
        <f>SUMPRODUCT(V148:V157,$AB$148:$AB$157)</f>
        <v>1000000</v>
      </c>
      <c r="AK148" s="276">
        <f>SUMPRODUCT(W148:W157,$AA$148:$AA$157)</f>
        <v>476</v>
      </c>
      <c r="AL148" s="276">
        <f>SUMPRODUCT(X148:X157,$AB$148:$AB$157)</f>
        <v>570</v>
      </c>
      <c r="AM148" s="276">
        <f>SUMPRODUCT(Y148:Y157,$AA$148:$AA$157)</f>
        <v>476</v>
      </c>
      <c r="AN148" s="279">
        <f>SUMPRODUCT(Z148:Z157,$AB$148:$AB$157)</f>
        <v>570</v>
      </c>
      <c r="AO148" s="273">
        <f>MIN(AC148,AG148,AK148)</f>
        <v>476</v>
      </c>
      <c r="AP148" s="276">
        <f>MIN(AD148,AH148,AL148)</f>
        <v>541.40000000000009</v>
      </c>
      <c r="AQ148" s="276">
        <f>MIN(AE148,AI148,AM148)</f>
        <v>476</v>
      </c>
      <c r="AR148" s="276">
        <f>MIN(AF148,AJ148,AN148)</f>
        <v>503.2</v>
      </c>
    </row>
    <row r="149" spans="1:44" s="16" customFormat="1" ht="42" customHeight="1" x14ac:dyDescent="0.25">
      <c r="A149" s="218"/>
      <c r="B149" s="28" t="s">
        <v>46</v>
      </c>
      <c r="C149" s="274"/>
      <c r="D149" s="277"/>
      <c r="E149" s="277"/>
      <c r="F149" s="280"/>
      <c r="G149" s="50" t="str">
        <f t="shared" si="8"/>
        <v>ФДМ</v>
      </c>
      <c r="H149" s="49" t="str">
        <f t="shared" si="9"/>
        <v>ФДМ</v>
      </c>
      <c r="I149" s="49" t="str">
        <f t="shared" si="10"/>
        <v>ФДМ</v>
      </c>
      <c r="J149" s="52" t="str">
        <f t="shared" si="11"/>
        <v>ФДМ</v>
      </c>
      <c r="K149" s="53">
        <f t="shared" si="12"/>
        <v>300</v>
      </c>
      <c r="L149" s="48">
        <f t="shared" si="13"/>
        <v>350</v>
      </c>
      <c r="M149" s="48">
        <f t="shared" si="14"/>
        <v>300</v>
      </c>
      <c r="N149" s="54">
        <f t="shared" si="15"/>
        <v>350</v>
      </c>
      <c r="O149" s="140">
        <v>432</v>
      </c>
      <c r="P149" s="137">
        <v>464</v>
      </c>
      <c r="Q149" s="137">
        <v>432</v>
      </c>
      <c r="R149" s="138">
        <v>432</v>
      </c>
      <c r="S149" s="159">
        <v>1000000</v>
      </c>
      <c r="T149" s="159">
        <v>1000000</v>
      </c>
      <c r="U149" s="159">
        <v>1000000</v>
      </c>
      <c r="V149" s="159">
        <v>1000000</v>
      </c>
      <c r="W149" s="136">
        <v>300</v>
      </c>
      <c r="X149" s="137">
        <v>350</v>
      </c>
      <c r="Y149" s="137">
        <v>300</v>
      </c>
      <c r="Z149" s="138">
        <v>350</v>
      </c>
      <c r="AA149" s="72">
        <v>0.1</v>
      </c>
      <c r="AB149" s="119">
        <v>0.05</v>
      </c>
      <c r="AC149" s="263"/>
      <c r="AD149" s="260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80"/>
      <c r="AO149" s="274"/>
      <c r="AP149" s="277"/>
      <c r="AQ149" s="277"/>
      <c r="AR149" s="277"/>
    </row>
    <row r="150" spans="1:44" s="16" customFormat="1" ht="42" customHeight="1" x14ac:dyDescent="0.25">
      <c r="A150" s="218"/>
      <c r="B150" s="28" t="s">
        <v>47</v>
      </c>
      <c r="C150" s="274"/>
      <c r="D150" s="277"/>
      <c r="E150" s="277"/>
      <c r="F150" s="280"/>
      <c r="G150" s="50" t="str">
        <f t="shared" si="8"/>
        <v>ФДМ</v>
      </c>
      <c r="H150" s="49" t="str">
        <f t="shared" si="9"/>
        <v>ФДМ</v>
      </c>
      <c r="I150" s="49" t="str">
        <f t="shared" si="10"/>
        <v>ФДМ</v>
      </c>
      <c r="J150" s="52" t="str">
        <f t="shared" si="11"/>
        <v>ФДМ</v>
      </c>
      <c r="K150" s="53">
        <f t="shared" si="12"/>
        <v>360</v>
      </c>
      <c r="L150" s="48">
        <f t="shared" si="13"/>
        <v>400</v>
      </c>
      <c r="M150" s="48">
        <f t="shared" si="14"/>
        <v>360</v>
      </c>
      <c r="N150" s="54">
        <f t="shared" si="15"/>
        <v>400</v>
      </c>
      <c r="O150" s="140">
        <v>439</v>
      </c>
      <c r="P150" s="137">
        <v>471</v>
      </c>
      <c r="Q150" s="137">
        <v>439</v>
      </c>
      <c r="R150" s="138">
        <v>439</v>
      </c>
      <c r="S150" s="159">
        <v>1000000</v>
      </c>
      <c r="T150" s="159">
        <v>1000000</v>
      </c>
      <c r="U150" s="159">
        <v>1000000</v>
      </c>
      <c r="V150" s="159">
        <v>1000000</v>
      </c>
      <c r="W150" s="136">
        <v>360</v>
      </c>
      <c r="X150" s="137">
        <v>400</v>
      </c>
      <c r="Y150" s="137">
        <v>360</v>
      </c>
      <c r="Z150" s="138">
        <v>400</v>
      </c>
      <c r="AA150" s="72">
        <v>0.1</v>
      </c>
      <c r="AB150" s="119">
        <v>0.1</v>
      </c>
      <c r="AC150" s="263"/>
      <c r="AD150" s="260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80"/>
      <c r="AO150" s="274"/>
      <c r="AP150" s="277"/>
      <c r="AQ150" s="277"/>
      <c r="AR150" s="277"/>
    </row>
    <row r="151" spans="1:44" s="16" customFormat="1" ht="42" customHeight="1" x14ac:dyDescent="0.25">
      <c r="A151" s="218"/>
      <c r="B151" s="28" t="s">
        <v>48</v>
      </c>
      <c r="C151" s="274"/>
      <c r="D151" s="277"/>
      <c r="E151" s="277"/>
      <c r="F151" s="280"/>
      <c r="G151" s="50" t="str">
        <f t="shared" si="8"/>
        <v>ФДМ</v>
      </c>
      <c r="H151" s="49" t="str">
        <f t="shared" si="9"/>
        <v>ФДМ</v>
      </c>
      <c r="I151" s="49" t="str">
        <f t="shared" si="10"/>
        <v>ФДМ</v>
      </c>
      <c r="J151" s="52" t="str">
        <f t="shared" si="11"/>
        <v>ФДМ</v>
      </c>
      <c r="K151" s="53">
        <f t="shared" si="12"/>
        <v>380</v>
      </c>
      <c r="L151" s="48">
        <f t="shared" si="13"/>
        <v>450</v>
      </c>
      <c r="M151" s="48">
        <f t="shared" si="14"/>
        <v>380</v>
      </c>
      <c r="N151" s="54">
        <f t="shared" si="15"/>
        <v>450</v>
      </c>
      <c r="O151" s="140">
        <v>533</v>
      </c>
      <c r="P151" s="137">
        <v>574</v>
      </c>
      <c r="Q151" s="137">
        <v>533</v>
      </c>
      <c r="R151" s="138">
        <v>533</v>
      </c>
      <c r="S151" s="159">
        <v>1000000</v>
      </c>
      <c r="T151" s="159">
        <v>1000000</v>
      </c>
      <c r="U151" s="159">
        <v>1000000</v>
      </c>
      <c r="V151" s="159">
        <v>1000000</v>
      </c>
      <c r="W151" s="136">
        <v>380</v>
      </c>
      <c r="X151" s="137">
        <v>450</v>
      </c>
      <c r="Y151" s="137">
        <v>380</v>
      </c>
      <c r="Z151" s="138">
        <v>450</v>
      </c>
      <c r="AA151" s="72">
        <v>0.1</v>
      </c>
      <c r="AB151" s="119">
        <v>0.2</v>
      </c>
      <c r="AC151" s="263"/>
      <c r="AD151" s="260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80"/>
      <c r="AO151" s="274"/>
      <c r="AP151" s="277"/>
      <c r="AQ151" s="277"/>
      <c r="AR151" s="277"/>
    </row>
    <row r="152" spans="1:44" s="16" customFormat="1" ht="42" customHeight="1" x14ac:dyDescent="0.25">
      <c r="A152" s="218"/>
      <c r="B152" s="28" t="s">
        <v>49</v>
      </c>
      <c r="C152" s="274"/>
      <c r="D152" s="277"/>
      <c r="E152" s="277"/>
      <c r="F152" s="280"/>
      <c r="G152" s="50" t="str">
        <f t="shared" si="8"/>
        <v>ФДМ</v>
      </c>
      <c r="H152" s="49" t="str">
        <f t="shared" si="9"/>
        <v>ЗЕСТ Экспресс</v>
      </c>
      <c r="I152" s="49" t="str">
        <f t="shared" si="10"/>
        <v>ФДМ</v>
      </c>
      <c r="J152" s="52" t="str">
        <f t="shared" si="11"/>
        <v>ЗЕСТ Экспресс</v>
      </c>
      <c r="K152" s="53">
        <f t="shared" si="12"/>
        <v>480</v>
      </c>
      <c r="L152" s="48">
        <f t="shared" si="13"/>
        <v>574</v>
      </c>
      <c r="M152" s="48">
        <f t="shared" si="14"/>
        <v>480</v>
      </c>
      <c r="N152" s="54">
        <f t="shared" si="15"/>
        <v>533</v>
      </c>
      <c r="O152" s="140">
        <v>533</v>
      </c>
      <c r="P152" s="137">
        <v>574</v>
      </c>
      <c r="Q152" s="137">
        <v>533</v>
      </c>
      <c r="R152" s="138">
        <v>533</v>
      </c>
      <c r="S152" s="159">
        <v>1000000</v>
      </c>
      <c r="T152" s="159">
        <v>1000000</v>
      </c>
      <c r="U152" s="159">
        <v>1000000</v>
      </c>
      <c r="V152" s="159">
        <v>1000000</v>
      </c>
      <c r="W152" s="136">
        <v>480</v>
      </c>
      <c r="X152" s="137">
        <v>575</v>
      </c>
      <c r="Y152" s="137">
        <v>480</v>
      </c>
      <c r="Z152" s="138">
        <v>575</v>
      </c>
      <c r="AA152" s="72">
        <v>0.1</v>
      </c>
      <c r="AB152" s="119">
        <v>0.2</v>
      </c>
      <c r="AC152" s="263"/>
      <c r="AD152" s="260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80"/>
      <c r="AO152" s="274"/>
      <c r="AP152" s="277"/>
      <c r="AQ152" s="277"/>
      <c r="AR152" s="277"/>
    </row>
    <row r="153" spans="1:44" s="16" customFormat="1" ht="42" customHeight="1" x14ac:dyDescent="0.25">
      <c r="A153" s="218"/>
      <c r="B153" s="28" t="s">
        <v>50</v>
      </c>
      <c r="C153" s="274"/>
      <c r="D153" s="277"/>
      <c r="E153" s="277"/>
      <c r="F153" s="280"/>
      <c r="G153" s="50" t="str">
        <f t="shared" si="8"/>
        <v>ЗЕСТ Экспресс</v>
      </c>
      <c r="H153" s="49" t="str">
        <f t="shared" si="9"/>
        <v>ЗЕСТ Экспресс</v>
      </c>
      <c r="I153" s="49" t="str">
        <f t="shared" si="10"/>
        <v>ЗЕСТ Экспресс</v>
      </c>
      <c r="J153" s="52" t="str">
        <f t="shared" si="11"/>
        <v>ЗЕСТ Экспресс</v>
      </c>
      <c r="K153" s="53">
        <f t="shared" si="12"/>
        <v>554</v>
      </c>
      <c r="L153" s="48">
        <f t="shared" si="13"/>
        <v>595</v>
      </c>
      <c r="M153" s="48">
        <f t="shared" si="14"/>
        <v>554</v>
      </c>
      <c r="N153" s="54">
        <f t="shared" si="15"/>
        <v>554</v>
      </c>
      <c r="O153" s="140">
        <v>554</v>
      </c>
      <c r="P153" s="137">
        <v>595</v>
      </c>
      <c r="Q153" s="137">
        <v>554</v>
      </c>
      <c r="R153" s="138">
        <v>554</v>
      </c>
      <c r="S153" s="159">
        <v>1000000</v>
      </c>
      <c r="T153" s="159">
        <v>1000000</v>
      </c>
      <c r="U153" s="159">
        <v>1000000</v>
      </c>
      <c r="V153" s="159">
        <v>1000000</v>
      </c>
      <c r="W153" s="136">
        <v>580</v>
      </c>
      <c r="X153" s="137">
        <v>700</v>
      </c>
      <c r="Y153" s="137">
        <v>580</v>
      </c>
      <c r="Z153" s="138">
        <v>700</v>
      </c>
      <c r="AA153" s="72">
        <v>0.1</v>
      </c>
      <c r="AB153" s="119">
        <v>0.15</v>
      </c>
      <c r="AC153" s="263"/>
      <c r="AD153" s="260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80"/>
      <c r="AO153" s="274"/>
      <c r="AP153" s="277"/>
      <c r="AQ153" s="277"/>
      <c r="AR153" s="277"/>
    </row>
    <row r="154" spans="1:44" s="16" customFormat="1" ht="42" customHeight="1" x14ac:dyDescent="0.25">
      <c r="A154" s="218"/>
      <c r="B154" s="28" t="s">
        <v>51</v>
      </c>
      <c r="C154" s="274"/>
      <c r="D154" s="277"/>
      <c r="E154" s="277"/>
      <c r="F154" s="280"/>
      <c r="G154" s="50" t="str">
        <f t="shared" si="8"/>
        <v>ЗЕСТ Экспресс</v>
      </c>
      <c r="H154" s="49" t="str">
        <f t="shared" si="9"/>
        <v>ЗЕСТ Экспресс</v>
      </c>
      <c r="I154" s="49" t="str">
        <f t="shared" si="10"/>
        <v>ЗЕСТ Экспресс</v>
      </c>
      <c r="J154" s="52" t="str">
        <f t="shared" si="11"/>
        <v>ЗЕСТ Экспресс</v>
      </c>
      <c r="K154" s="53">
        <f t="shared" si="12"/>
        <v>554</v>
      </c>
      <c r="L154" s="48">
        <f t="shared" si="13"/>
        <v>595</v>
      </c>
      <c r="M154" s="48">
        <f t="shared" si="14"/>
        <v>554</v>
      </c>
      <c r="N154" s="54">
        <f t="shared" si="15"/>
        <v>554</v>
      </c>
      <c r="O154" s="140">
        <v>554</v>
      </c>
      <c r="P154" s="137">
        <v>595</v>
      </c>
      <c r="Q154" s="137">
        <v>554</v>
      </c>
      <c r="R154" s="138">
        <v>554</v>
      </c>
      <c r="S154" s="159">
        <v>1000000</v>
      </c>
      <c r="T154" s="159">
        <v>1000000</v>
      </c>
      <c r="U154" s="159">
        <v>1000000</v>
      </c>
      <c r="V154" s="159">
        <v>1000000</v>
      </c>
      <c r="W154" s="136">
        <v>680</v>
      </c>
      <c r="X154" s="137">
        <v>825</v>
      </c>
      <c r="Y154" s="137">
        <v>680</v>
      </c>
      <c r="Z154" s="138">
        <v>825</v>
      </c>
      <c r="AA154" s="72">
        <v>0.1</v>
      </c>
      <c r="AB154" s="119">
        <v>0.1</v>
      </c>
      <c r="AC154" s="263"/>
      <c r="AD154" s="260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80"/>
      <c r="AO154" s="274"/>
      <c r="AP154" s="277"/>
      <c r="AQ154" s="277"/>
      <c r="AR154" s="277"/>
    </row>
    <row r="155" spans="1:44" s="16" customFormat="1" ht="42" customHeight="1" x14ac:dyDescent="0.25">
      <c r="A155" s="218"/>
      <c r="B155" s="28" t="s">
        <v>52</v>
      </c>
      <c r="C155" s="274"/>
      <c r="D155" s="277"/>
      <c r="E155" s="277"/>
      <c r="F155" s="280"/>
      <c r="G155" s="50" t="str">
        <f t="shared" si="8"/>
        <v>ЗЕСТ Экспресс</v>
      </c>
      <c r="H155" s="49" t="str">
        <f t="shared" si="9"/>
        <v>ЗЕСТ Экспресс</v>
      </c>
      <c r="I155" s="49" t="str">
        <f t="shared" si="10"/>
        <v>ЗЕСТ Экспресс</v>
      </c>
      <c r="J155" s="52" t="str">
        <f t="shared" si="11"/>
        <v>ЗЕСТ Экспресс</v>
      </c>
      <c r="K155" s="53">
        <f t="shared" si="12"/>
        <v>554</v>
      </c>
      <c r="L155" s="48">
        <f t="shared" si="13"/>
        <v>595</v>
      </c>
      <c r="M155" s="48">
        <f t="shared" si="14"/>
        <v>554</v>
      </c>
      <c r="N155" s="54">
        <f t="shared" si="15"/>
        <v>554</v>
      </c>
      <c r="O155" s="140">
        <v>554</v>
      </c>
      <c r="P155" s="137">
        <v>595</v>
      </c>
      <c r="Q155" s="137">
        <v>554</v>
      </c>
      <c r="R155" s="138">
        <v>554</v>
      </c>
      <c r="S155" s="159">
        <v>1000000</v>
      </c>
      <c r="T155" s="159">
        <v>1000000</v>
      </c>
      <c r="U155" s="159">
        <v>1000000</v>
      </c>
      <c r="V155" s="159">
        <v>1000000</v>
      </c>
      <c r="W155" s="136">
        <v>780</v>
      </c>
      <c r="X155" s="137">
        <v>950</v>
      </c>
      <c r="Y155" s="137">
        <v>780</v>
      </c>
      <c r="Z155" s="138">
        <v>950</v>
      </c>
      <c r="AA155" s="72">
        <v>0.1</v>
      </c>
      <c r="AB155" s="119">
        <v>0.05</v>
      </c>
      <c r="AC155" s="263"/>
      <c r="AD155" s="260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80"/>
      <c r="AO155" s="274"/>
      <c r="AP155" s="277"/>
      <c r="AQ155" s="277"/>
      <c r="AR155" s="277"/>
    </row>
    <row r="156" spans="1:44" s="16" customFormat="1" ht="42" customHeight="1" x14ac:dyDescent="0.25">
      <c r="A156" s="218"/>
      <c r="B156" s="28" t="s">
        <v>53</v>
      </c>
      <c r="C156" s="274"/>
      <c r="D156" s="277"/>
      <c r="E156" s="277"/>
      <c r="F156" s="280"/>
      <c r="G156" s="50" t="str">
        <f t="shared" si="8"/>
        <v>ЗЕСТ Экспресс</v>
      </c>
      <c r="H156" s="49" t="str">
        <f t="shared" si="9"/>
        <v>ЗЕСТ Экспресс</v>
      </c>
      <c r="I156" s="49" t="str">
        <f t="shared" si="10"/>
        <v>ЗЕСТ Экспресс</v>
      </c>
      <c r="J156" s="52" t="str">
        <f t="shared" si="11"/>
        <v>ЗЕСТ Экспресс</v>
      </c>
      <c r="K156" s="53">
        <f t="shared" si="12"/>
        <v>720</v>
      </c>
      <c r="L156" s="48">
        <f t="shared" si="13"/>
        <v>780</v>
      </c>
      <c r="M156" s="48">
        <f t="shared" si="14"/>
        <v>720</v>
      </c>
      <c r="N156" s="54">
        <f t="shared" si="15"/>
        <v>720</v>
      </c>
      <c r="O156" s="140">
        <v>720</v>
      </c>
      <c r="P156" s="137">
        <v>780</v>
      </c>
      <c r="Q156" s="137">
        <v>720</v>
      </c>
      <c r="R156" s="138">
        <v>720</v>
      </c>
      <c r="S156" s="159">
        <v>1000000</v>
      </c>
      <c r="T156" s="159">
        <v>1000000</v>
      </c>
      <c r="U156" s="159">
        <v>1000000</v>
      </c>
      <c r="V156" s="159">
        <v>1000000</v>
      </c>
      <c r="W156" s="136">
        <v>880</v>
      </c>
      <c r="X156" s="137">
        <v>1075</v>
      </c>
      <c r="Y156" s="137">
        <v>880</v>
      </c>
      <c r="Z156" s="138">
        <v>1075</v>
      </c>
      <c r="AA156" s="72">
        <v>0.1</v>
      </c>
      <c r="AB156" s="119">
        <v>0.05</v>
      </c>
      <c r="AC156" s="263"/>
      <c r="AD156" s="260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80"/>
      <c r="AO156" s="274"/>
      <c r="AP156" s="277"/>
      <c r="AQ156" s="277"/>
      <c r="AR156" s="277"/>
    </row>
    <row r="157" spans="1:44" s="16" customFormat="1" ht="42" customHeight="1" thickBot="1" x14ac:dyDescent="0.3">
      <c r="A157" s="218"/>
      <c r="B157" s="28" t="s">
        <v>54</v>
      </c>
      <c r="C157" s="275"/>
      <c r="D157" s="278"/>
      <c r="E157" s="278"/>
      <c r="F157" s="281"/>
      <c r="G157" s="50" t="str">
        <f t="shared" si="8"/>
        <v>ФДМ</v>
      </c>
      <c r="H157" s="49" t="str">
        <f t="shared" si="9"/>
        <v>ФДМ</v>
      </c>
      <c r="I157" s="49" t="str">
        <f t="shared" si="10"/>
        <v>ФДМ</v>
      </c>
      <c r="J157" s="52" t="str">
        <f t="shared" si="11"/>
        <v>ФДМ</v>
      </c>
      <c r="K157" s="53">
        <f t="shared" si="12"/>
        <v>20</v>
      </c>
      <c r="L157" s="48">
        <f t="shared" si="13"/>
        <v>25</v>
      </c>
      <c r="M157" s="48">
        <f t="shared" si="14"/>
        <v>20</v>
      </c>
      <c r="N157" s="54">
        <f t="shared" si="15"/>
        <v>25</v>
      </c>
      <c r="O157" s="140">
        <v>30</v>
      </c>
      <c r="P157" s="137">
        <v>32</v>
      </c>
      <c r="Q157" s="137">
        <v>30</v>
      </c>
      <c r="R157" s="138">
        <v>30</v>
      </c>
      <c r="S157" s="159">
        <v>1000000</v>
      </c>
      <c r="T157" s="159">
        <v>1000000</v>
      </c>
      <c r="U157" s="159">
        <v>1000000</v>
      </c>
      <c r="V157" s="159">
        <v>1000000</v>
      </c>
      <c r="W157" s="136">
        <v>20</v>
      </c>
      <c r="X157" s="137">
        <v>25</v>
      </c>
      <c r="Y157" s="137">
        <v>20</v>
      </c>
      <c r="Z157" s="138">
        <v>25</v>
      </c>
      <c r="AA157" s="72">
        <v>0.1</v>
      </c>
      <c r="AB157" s="119">
        <v>0.05</v>
      </c>
      <c r="AC157" s="263"/>
      <c r="AD157" s="260"/>
      <c r="AE157" s="278"/>
      <c r="AF157" s="278"/>
      <c r="AG157" s="278"/>
      <c r="AH157" s="278"/>
      <c r="AI157" s="278"/>
      <c r="AJ157" s="278"/>
      <c r="AK157" s="278"/>
      <c r="AL157" s="278"/>
      <c r="AM157" s="278"/>
      <c r="AN157" s="281"/>
      <c r="AO157" s="275"/>
      <c r="AP157" s="278"/>
      <c r="AQ157" s="278"/>
      <c r="AR157" s="278"/>
    </row>
    <row r="158" spans="1:44" s="35" customFormat="1" ht="42" hidden="1" customHeight="1" x14ac:dyDescent="0.25">
      <c r="A158" s="36"/>
      <c r="B158" s="30"/>
      <c r="C158" s="31"/>
      <c r="D158" s="32"/>
      <c r="E158" s="33"/>
      <c r="F158" s="34"/>
      <c r="G158" s="50" t="e">
        <f t="shared" si="8"/>
        <v>#REF!</v>
      </c>
      <c r="H158" s="49" t="e">
        <f t="shared" si="9"/>
        <v>#REF!</v>
      </c>
      <c r="I158" s="49" t="e">
        <f t="shared" si="10"/>
        <v>#REF!</v>
      </c>
      <c r="J158" s="52" t="e">
        <f t="shared" si="11"/>
        <v>#REF!</v>
      </c>
      <c r="K158" s="53" t="e">
        <f t="shared" si="12"/>
        <v>#REF!</v>
      </c>
      <c r="L158" s="48" t="e">
        <f t="shared" si="13"/>
        <v>#REF!</v>
      </c>
      <c r="M158" s="48" t="e">
        <f t="shared" si="14"/>
        <v>#REF!</v>
      </c>
      <c r="N158" s="54" t="e">
        <f t="shared" si="15"/>
        <v>#REF!</v>
      </c>
      <c r="O158" s="47" t="e">
        <f>SUMPRODUCT(#REF!,O148:O157)</f>
        <v>#REF!</v>
      </c>
      <c r="P158" s="32" t="e">
        <f>SUMPRODUCT(#REF!,P148:P157)</f>
        <v>#REF!</v>
      </c>
      <c r="Q158" s="33" t="e">
        <f>SUMPRODUCT(#REF!,Q148:Q157)</f>
        <v>#REF!</v>
      </c>
      <c r="R158" s="34" t="e">
        <f>SUMPRODUCT(#REF!,R148:R157)</f>
        <v>#REF!</v>
      </c>
      <c r="S158" s="45" t="e">
        <f>SUMPRODUCT(#REF!,S148:S157)</f>
        <v>#REF!</v>
      </c>
      <c r="T158" s="40"/>
      <c r="U158" s="40" t="e">
        <f>SUMPRODUCT(#REF!,U148:U157)</f>
        <v>#REF!</v>
      </c>
      <c r="V158" s="41"/>
      <c r="W158" s="31" t="e">
        <f>SUMPRODUCT(#REF!,W148:W157)</f>
        <v>#REF!</v>
      </c>
      <c r="X158" s="32" t="e">
        <f>SUMPRODUCT(#REF!,X148:X157)</f>
        <v>#REF!</v>
      </c>
      <c r="Y158" s="33" t="e">
        <f>SUMPRODUCT(#REF!,Y148:Y157)</f>
        <v>#REF!</v>
      </c>
      <c r="Z158" s="34" t="e">
        <f>SUMPRODUCT(#REF!,Z148:Z157)</f>
        <v>#REF!</v>
      </c>
      <c r="AA158" s="74">
        <f>SUM(AA148:AA157)</f>
        <v>0.99999999999999989</v>
      </c>
      <c r="AB158" s="121">
        <f>SUM(AB148:AB157)</f>
        <v>1.0000000000000002</v>
      </c>
      <c r="AC158" s="31"/>
      <c r="AD158" s="32"/>
      <c r="AE158" s="33"/>
      <c r="AF158" s="32"/>
      <c r="AG158" s="40"/>
      <c r="AH158" s="40"/>
      <c r="AI158" s="40"/>
      <c r="AJ158" s="40"/>
      <c r="AK158" s="33"/>
      <c r="AL158" s="32"/>
      <c r="AM158" s="33"/>
      <c r="AN158" s="34"/>
      <c r="AO158" s="31"/>
      <c r="AP158" s="32"/>
      <c r="AQ158" s="33"/>
      <c r="AR158" s="32"/>
    </row>
    <row r="159" spans="1:44" s="16" customFormat="1" ht="42" customHeight="1" x14ac:dyDescent="0.25">
      <c r="A159" s="218" t="s">
        <v>25</v>
      </c>
      <c r="B159" s="28" t="s">
        <v>42</v>
      </c>
      <c r="C159" s="273" t="str">
        <f>IF(AO159=AC159,$AC$34,IF(AO159=AG159,$AG$34,IF(AO159=AK159,$AK$34,0)))</f>
        <v>ЗЕСТ Экспресс</v>
      </c>
      <c r="D159" s="276" t="str">
        <f>IF(AP159=AD159,$AC$34,IF(AP159=AH159,$AG$34,IF(AP159=AL159,$AK$34,0)))</f>
        <v>КурьерСервисЭкспресс</v>
      </c>
      <c r="E159" s="276" t="str">
        <f>IF(AQ159=AE159,$AC$34,IF(AQ159=AI159,$AG$34,IF(AQ159=AM159,$AK$34,0)))</f>
        <v>ЗЕСТ Экспресс</v>
      </c>
      <c r="F159" s="279" t="str">
        <f>IF(AR159=AF159,$AC$34,IF(AR159=AJ159,$AG$34,IF(AR159=AN159,$AK$34,0)))</f>
        <v>КурьерСервисЭкспресс</v>
      </c>
      <c r="G159" s="50" t="str">
        <f t="shared" si="8"/>
        <v>КурьерСервисЭкспресс</v>
      </c>
      <c r="H159" s="49" t="str">
        <f t="shared" si="9"/>
        <v>КурьерСервисЭкспресс</v>
      </c>
      <c r="I159" s="49" t="str">
        <f t="shared" si="10"/>
        <v>КурьерСервисЭкспресс</v>
      </c>
      <c r="J159" s="52" t="str">
        <f t="shared" si="11"/>
        <v>КурьерСервисЭкспресс</v>
      </c>
      <c r="K159" s="53">
        <f t="shared" si="12"/>
        <v>300</v>
      </c>
      <c r="L159" s="48">
        <f t="shared" si="13"/>
        <v>300</v>
      </c>
      <c r="M159" s="48">
        <f t="shared" si="14"/>
        <v>300</v>
      </c>
      <c r="N159" s="54">
        <f t="shared" si="15"/>
        <v>300</v>
      </c>
      <c r="O159" s="140">
        <v>416</v>
      </c>
      <c r="P159" s="159">
        <v>1000000</v>
      </c>
      <c r="Q159" s="137">
        <v>416</v>
      </c>
      <c r="R159" s="159">
        <v>1000000</v>
      </c>
      <c r="S159" s="136">
        <v>300</v>
      </c>
      <c r="T159" s="137">
        <v>300</v>
      </c>
      <c r="U159" s="137">
        <v>300</v>
      </c>
      <c r="V159" s="138">
        <v>300</v>
      </c>
      <c r="W159" s="159">
        <v>1000000</v>
      </c>
      <c r="X159" s="137">
        <v>350</v>
      </c>
      <c r="Y159" s="159">
        <v>1000000</v>
      </c>
      <c r="Z159" s="138">
        <v>350</v>
      </c>
      <c r="AA159" s="70">
        <v>0.1</v>
      </c>
      <c r="AB159" s="118">
        <v>0.05</v>
      </c>
      <c r="AC159" s="262">
        <f>SUMPRODUCT(O159:O168,$AA$159:$AA$168)</f>
        <v>476.5</v>
      </c>
      <c r="AD159" s="264">
        <f>SUMPRODUCT(P159:P168,$AB$159:$AB$168)</f>
        <v>1000000</v>
      </c>
      <c r="AE159" s="276">
        <f>SUMPRODUCT(Q159:Q168,$AA$159:$AA$168)</f>
        <v>476.5</v>
      </c>
      <c r="AF159" s="276">
        <f>SUMPRODUCT(R159:R168,$AB$159:$AB$168)</f>
        <v>1000000</v>
      </c>
      <c r="AG159" s="276">
        <f>SUMPRODUCT(S159:S168,$AA$159:$AA$168)</f>
        <v>555</v>
      </c>
      <c r="AH159" s="276">
        <f>SUMPRODUCT(T159:T168,$AB$159:$AB$168)</f>
        <v>546</v>
      </c>
      <c r="AI159" s="276">
        <f>SUMPRODUCT(U159:U168,$AA$159:$AA$168)</f>
        <v>555</v>
      </c>
      <c r="AJ159" s="276">
        <f>SUMPRODUCT(V159:V168,$AB$159:$AB$168)</f>
        <v>546</v>
      </c>
      <c r="AK159" s="276">
        <f>SUMPRODUCT(W159:W168,$AA$159:$AA$168)</f>
        <v>1000000</v>
      </c>
      <c r="AL159" s="276">
        <f>SUMPRODUCT(X159:X168,$AB$159:$AB$168)</f>
        <v>570</v>
      </c>
      <c r="AM159" s="276">
        <f>SUMPRODUCT(Y159:Y168,$AA$159:$AA$168)</f>
        <v>1000000</v>
      </c>
      <c r="AN159" s="279">
        <f>SUMPRODUCT(Z159:Z168,$AB$159:$AB$168)</f>
        <v>570</v>
      </c>
      <c r="AO159" s="273">
        <f>MIN(AC159,AG159,AK159)</f>
        <v>476.5</v>
      </c>
      <c r="AP159" s="276">
        <f>MIN(AD159,AH159,AL159)</f>
        <v>546</v>
      </c>
      <c r="AQ159" s="276">
        <f>MIN(AE159,AI159,AM159)</f>
        <v>476.5</v>
      </c>
      <c r="AR159" s="276">
        <f>MIN(AF159,AJ159,AN159)</f>
        <v>546</v>
      </c>
    </row>
    <row r="160" spans="1:44" s="16" customFormat="1" ht="42" customHeight="1" x14ac:dyDescent="0.25">
      <c r="A160" s="218"/>
      <c r="B160" s="28" t="s">
        <v>46</v>
      </c>
      <c r="C160" s="274"/>
      <c r="D160" s="277"/>
      <c r="E160" s="277"/>
      <c r="F160" s="280"/>
      <c r="G160" s="50" t="str">
        <f t="shared" si="8"/>
        <v>КурьерСервисЭкспресс</v>
      </c>
      <c r="H160" s="49" t="str">
        <f t="shared" si="9"/>
        <v>КурьерСервисЭкспресс</v>
      </c>
      <c r="I160" s="49" t="str">
        <f t="shared" si="10"/>
        <v>КурьерСервисЭкспресс</v>
      </c>
      <c r="J160" s="52" t="str">
        <f t="shared" si="11"/>
        <v>КурьерСервисЭкспресс</v>
      </c>
      <c r="K160" s="53">
        <f t="shared" si="12"/>
        <v>315</v>
      </c>
      <c r="L160" s="48">
        <f t="shared" si="13"/>
        <v>315</v>
      </c>
      <c r="M160" s="48">
        <f t="shared" si="14"/>
        <v>315</v>
      </c>
      <c r="N160" s="54">
        <f t="shared" si="15"/>
        <v>315</v>
      </c>
      <c r="O160" s="140">
        <v>432</v>
      </c>
      <c r="P160" s="159">
        <v>1000000</v>
      </c>
      <c r="Q160" s="137">
        <v>432</v>
      </c>
      <c r="R160" s="159">
        <v>1000000</v>
      </c>
      <c r="S160" s="136">
        <v>315</v>
      </c>
      <c r="T160" s="137">
        <v>315</v>
      </c>
      <c r="U160" s="137">
        <v>315</v>
      </c>
      <c r="V160" s="138">
        <v>315</v>
      </c>
      <c r="W160" s="159">
        <v>1000000</v>
      </c>
      <c r="X160" s="137">
        <v>350</v>
      </c>
      <c r="Y160" s="159">
        <v>1000000</v>
      </c>
      <c r="Z160" s="138">
        <v>350</v>
      </c>
      <c r="AA160" s="72">
        <v>0.1</v>
      </c>
      <c r="AB160" s="119">
        <v>0.05</v>
      </c>
      <c r="AC160" s="263"/>
      <c r="AD160" s="260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80"/>
      <c r="AO160" s="274"/>
      <c r="AP160" s="277"/>
      <c r="AQ160" s="277"/>
      <c r="AR160" s="277"/>
    </row>
    <row r="161" spans="1:44" s="16" customFormat="1" ht="42" customHeight="1" x14ac:dyDescent="0.25">
      <c r="A161" s="218"/>
      <c r="B161" s="28" t="s">
        <v>47</v>
      </c>
      <c r="C161" s="274"/>
      <c r="D161" s="277"/>
      <c r="E161" s="277"/>
      <c r="F161" s="280"/>
      <c r="G161" s="50" t="str">
        <f t="shared" si="8"/>
        <v>КурьерСервисЭкспресс</v>
      </c>
      <c r="H161" s="49" t="str">
        <f t="shared" si="9"/>
        <v>КурьерСервисЭкспресс</v>
      </c>
      <c r="I161" s="49" t="str">
        <f t="shared" si="10"/>
        <v>КурьерСервисЭкспресс</v>
      </c>
      <c r="J161" s="52" t="str">
        <f t="shared" si="11"/>
        <v>КурьерСервисЭкспресс</v>
      </c>
      <c r="K161" s="53">
        <f t="shared" si="12"/>
        <v>360</v>
      </c>
      <c r="L161" s="48">
        <f t="shared" si="13"/>
        <v>360</v>
      </c>
      <c r="M161" s="48">
        <f t="shared" si="14"/>
        <v>360</v>
      </c>
      <c r="N161" s="54">
        <f t="shared" si="15"/>
        <v>360</v>
      </c>
      <c r="O161" s="140">
        <v>439</v>
      </c>
      <c r="P161" s="159">
        <v>1000000</v>
      </c>
      <c r="Q161" s="137">
        <v>439</v>
      </c>
      <c r="R161" s="159">
        <v>1000000</v>
      </c>
      <c r="S161" s="136">
        <v>360</v>
      </c>
      <c r="T161" s="137">
        <v>360</v>
      </c>
      <c r="U161" s="137">
        <v>360</v>
      </c>
      <c r="V161" s="138">
        <v>360</v>
      </c>
      <c r="W161" s="159">
        <v>1000000</v>
      </c>
      <c r="X161" s="137">
        <v>400</v>
      </c>
      <c r="Y161" s="159">
        <v>1000000</v>
      </c>
      <c r="Z161" s="138">
        <v>400</v>
      </c>
      <c r="AA161" s="72">
        <v>0.1</v>
      </c>
      <c r="AB161" s="119">
        <v>0.1</v>
      </c>
      <c r="AC161" s="263"/>
      <c r="AD161" s="260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280"/>
      <c r="AO161" s="274"/>
      <c r="AP161" s="277"/>
      <c r="AQ161" s="277"/>
      <c r="AR161" s="277"/>
    </row>
    <row r="162" spans="1:44" s="16" customFormat="1" ht="42" customHeight="1" x14ac:dyDescent="0.25">
      <c r="A162" s="218"/>
      <c r="B162" s="28" t="s">
        <v>48</v>
      </c>
      <c r="C162" s="274"/>
      <c r="D162" s="277"/>
      <c r="E162" s="277"/>
      <c r="F162" s="280"/>
      <c r="G162" s="50" t="str">
        <f t="shared" si="8"/>
        <v>КурьерСервисЭкспресс</v>
      </c>
      <c r="H162" s="49" t="str">
        <f t="shared" si="9"/>
        <v>КурьерСервисЭкспресс</v>
      </c>
      <c r="I162" s="49" t="str">
        <f t="shared" si="10"/>
        <v>КурьерСервисЭкспресс</v>
      </c>
      <c r="J162" s="52" t="str">
        <f t="shared" si="11"/>
        <v>КурьерСервисЭкспресс</v>
      </c>
      <c r="K162" s="53">
        <f t="shared" si="12"/>
        <v>420</v>
      </c>
      <c r="L162" s="48">
        <f t="shared" si="13"/>
        <v>420</v>
      </c>
      <c r="M162" s="48">
        <f t="shared" si="14"/>
        <v>420</v>
      </c>
      <c r="N162" s="54">
        <f t="shared" si="15"/>
        <v>420</v>
      </c>
      <c r="O162" s="140">
        <v>533</v>
      </c>
      <c r="P162" s="159">
        <v>1000000</v>
      </c>
      <c r="Q162" s="137">
        <v>533</v>
      </c>
      <c r="R162" s="159">
        <v>1000000</v>
      </c>
      <c r="S162" s="136">
        <v>420</v>
      </c>
      <c r="T162" s="137">
        <v>420</v>
      </c>
      <c r="U162" s="137">
        <v>420</v>
      </c>
      <c r="V162" s="138">
        <v>420</v>
      </c>
      <c r="W162" s="159">
        <v>1000000</v>
      </c>
      <c r="X162" s="137">
        <v>450</v>
      </c>
      <c r="Y162" s="159">
        <v>1000000</v>
      </c>
      <c r="Z162" s="138">
        <v>450</v>
      </c>
      <c r="AA162" s="72">
        <v>0.1</v>
      </c>
      <c r="AB162" s="119">
        <v>0.2</v>
      </c>
      <c r="AC162" s="263"/>
      <c r="AD162" s="260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280"/>
      <c r="AO162" s="274"/>
      <c r="AP162" s="277"/>
      <c r="AQ162" s="277"/>
      <c r="AR162" s="277"/>
    </row>
    <row r="163" spans="1:44" s="16" customFormat="1" ht="42" customHeight="1" x14ac:dyDescent="0.25">
      <c r="A163" s="218"/>
      <c r="B163" s="28" t="s">
        <v>49</v>
      </c>
      <c r="C163" s="274"/>
      <c r="D163" s="277"/>
      <c r="E163" s="277"/>
      <c r="F163" s="280"/>
      <c r="G163" s="50" t="str">
        <f t="shared" si="8"/>
        <v>КурьерСервисЭкспресс</v>
      </c>
      <c r="H163" s="49" t="str">
        <f t="shared" si="9"/>
        <v>КурьерСервисЭкспресс</v>
      </c>
      <c r="I163" s="49" t="str">
        <f t="shared" si="10"/>
        <v>КурьерСервисЭкспресс</v>
      </c>
      <c r="J163" s="52" t="str">
        <f t="shared" si="11"/>
        <v>КурьерСервисЭкспресс</v>
      </c>
      <c r="K163" s="53">
        <f t="shared" si="12"/>
        <v>525</v>
      </c>
      <c r="L163" s="48">
        <f t="shared" si="13"/>
        <v>525</v>
      </c>
      <c r="M163" s="48">
        <f t="shared" si="14"/>
        <v>525</v>
      </c>
      <c r="N163" s="54">
        <f t="shared" si="15"/>
        <v>525</v>
      </c>
      <c r="O163" s="140">
        <v>533</v>
      </c>
      <c r="P163" s="159">
        <v>1000000</v>
      </c>
      <c r="Q163" s="137">
        <v>533</v>
      </c>
      <c r="R163" s="159">
        <v>1000000</v>
      </c>
      <c r="S163" s="136">
        <v>525</v>
      </c>
      <c r="T163" s="137">
        <v>525</v>
      </c>
      <c r="U163" s="137">
        <v>525</v>
      </c>
      <c r="V163" s="138">
        <v>525</v>
      </c>
      <c r="W163" s="159">
        <v>1000000</v>
      </c>
      <c r="X163" s="137">
        <v>575</v>
      </c>
      <c r="Y163" s="159">
        <v>1000000</v>
      </c>
      <c r="Z163" s="138">
        <v>575</v>
      </c>
      <c r="AA163" s="72">
        <v>0.1</v>
      </c>
      <c r="AB163" s="119">
        <v>0.2</v>
      </c>
      <c r="AC163" s="263"/>
      <c r="AD163" s="260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280"/>
      <c r="AO163" s="274"/>
      <c r="AP163" s="277"/>
      <c r="AQ163" s="277"/>
      <c r="AR163" s="277"/>
    </row>
    <row r="164" spans="1:44" s="16" customFormat="1" ht="42" customHeight="1" x14ac:dyDescent="0.25">
      <c r="A164" s="218"/>
      <c r="B164" s="28" t="s">
        <v>50</v>
      </c>
      <c r="C164" s="274"/>
      <c r="D164" s="277"/>
      <c r="E164" s="277"/>
      <c r="F164" s="280"/>
      <c r="G164" s="50" t="str">
        <f t="shared" si="8"/>
        <v>ЗЕСТ Экспресс</v>
      </c>
      <c r="H164" s="49" t="str">
        <f t="shared" si="9"/>
        <v>КурьерСервисЭкспресс</v>
      </c>
      <c r="I164" s="49" t="str">
        <f t="shared" si="10"/>
        <v>ЗЕСТ Экспресс</v>
      </c>
      <c r="J164" s="52" t="str">
        <f t="shared" si="11"/>
        <v>КурьерСервисЭкспресс</v>
      </c>
      <c r="K164" s="53">
        <f t="shared" si="12"/>
        <v>554</v>
      </c>
      <c r="L164" s="48">
        <f t="shared" si="13"/>
        <v>675</v>
      </c>
      <c r="M164" s="48">
        <f t="shared" si="14"/>
        <v>554</v>
      </c>
      <c r="N164" s="54">
        <f t="shared" si="15"/>
        <v>675</v>
      </c>
      <c r="O164" s="140">
        <v>554</v>
      </c>
      <c r="P164" s="159">
        <v>1000000</v>
      </c>
      <c r="Q164" s="137">
        <v>554</v>
      </c>
      <c r="R164" s="159">
        <v>1000000</v>
      </c>
      <c r="S164" s="136">
        <v>675</v>
      </c>
      <c r="T164" s="137">
        <v>675</v>
      </c>
      <c r="U164" s="137">
        <v>675</v>
      </c>
      <c r="V164" s="138">
        <v>675</v>
      </c>
      <c r="W164" s="159">
        <v>1000000</v>
      </c>
      <c r="X164" s="137">
        <v>700</v>
      </c>
      <c r="Y164" s="159">
        <v>1000000</v>
      </c>
      <c r="Z164" s="138">
        <v>700</v>
      </c>
      <c r="AA164" s="72">
        <v>0.1</v>
      </c>
      <c r="AB164" s="119">
        <v>0.15</v>
      </c>
      <c r="AC164" s="263"/>
      <c r="AD164" s="260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280"/>
      <c r="AO164" s="274"/>
      <c r="AP164" s="277"/>
      <c r="AQ164" s="277"/>
      <c r="AR164" s="277"/>
    </row>
    <row r="165" spans="1:44" s="16" customFormat="1" ht="42" customHeight="1" x14ac:dyDescent="0.25">
      <c r="A165" s="218"/>
      <c r="B165" s="28" t="s">
        <v>51</v>
      </c>
      <c r="C165" s="274"/>
      <c r="D165" s="277"/>
      <c r="E165" s="277"/>
      <c r="F165" s="280"/>
      <c r="G165" s="50" t="str">
        <f t="shared" si="8"/>
        <v>ЗЕСТ Экспресс</v>
      </c>
      <c r="H165" s="49" t="str">
        <f t="shared" si="9"/>
        <v>КурьерСервисЭкспресс</v>
      </c>
      <c r="I165" s="49" t="str">
        <f t="shared" si="10"/>
        <v>ЗЕСТ Экспресс</v>
      </c>
      <c r="J165" s="52" t="str">
        <f t="shared" si="11"/>
        <v>КурьерСервисЭкспресс</v>
      </c>
      <c r="K165" s="53">
        <f t="shared" si="12"/>
        <v>554</v>
      </c>
      <c r="L165" s="48">
        <f t="shared" si="13"/>
        <v>825</v>
      </c>
      <c r="M165" s="48">
        <f t="shared" si="14"/>
        <v>554</v>
      </c>
      <c r="N165" s="54">
        <f t="shared" si="15"/>
        <v>825</v>
      </c>
      <c r="O165" s="140">
        <v>554</v>
      </c>
      <c r="P165" s="159">
        <v>1000000</v>
      </c>
      <c r="Q165" s="137">
        <v>554</v>
      </c>
      <c r="R165" s="159">
        <v>1000000</v>
      </c>
      <c r="S165" s="136">
        <v>825</v>
      </c>
      <c r="T165" s="137">
        <v>825</v>
      </c>
      <c r="U165" s="137">
        <v>825</v>
      </c>
      <c r="V165" s="138">
        <v>825</v>
      </c>
      <c r="W165" s="159">
        <v>1000000</v>
      </c>
      <c r="X165" s="137">
        <v>825</v>
      </c>
      <c r="Y165" s="159">
        <v>1000000</v>
      </c>
      <c r="Z165" s="138">
        <v>825</v>
      </c>
      <c r="AA165" s="72">
        <v>0.1</v>
      </c>
      <c r="AB165" s="119">
        <v>0.1</v>
      </c>
      <c r="AC165" s="263"/>
      <c r="AD165" s="260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280"/>
      <c r="AO165" s="274"/>
      <c r="AP165" s="277"/>
      <c r="AQ165" s="277"/>
      <c r="AR165" s="277"/>
    </row>
    <row r="166" spans="1:44" s="16" customFormat="1" ht="42" customHeight="1" x14ac:dyDescent="0.25">
      <c r="A166" s="218"/>
      <c r="B166" s="28" t="s">
        <v>52</v>
      </c>
      <c r="C166" s="274"/>
      <c r="D166" s="277"/>
      <c r="E166" s="277"/>
      <c r="F166" s="280"/>
      <c r="G166" s="50" t="str">
        <f t="shared" ref="G166:G229" si="16">IF(K166=O166,$O$34,IF(K166=S166,$S$34,$W$34))</f>
        <v>ЗЕСТ Экспресс</v>
      </c>
      <c r="H166" s="49" t="str">
        <f t="shared" ref="H166:H229" si="17">IF(L166=P166,$O$34,IF(L166=T166,$S$34,$W$34))</f>
        <v>ФДМ</v>
      </c>
      <c r="I166" s="49" t="str">
        <f t="shared" ref="I166:I229" si="18">IF(M166=Q166,$O$34,IF(M166=U166,$S$34,$W$34))</f>
        <v>ЗЕСТ Экспресс</v>
      </c>
      <c r="J166" s="52" t="str">
        <f t="shared" ref="J166:J229" si="19">IF(N166=R166,$O$34,IF(N166=V166,$S$34,$W$34))</f>
        <v>ФДМ</v>
      </c>
      <c r="K166" s="53">
        <f t="shared" ref="K166:K229" si="20">MIN(O166,S166,W166)</f>
        <v>554</v>
      </c>
      <c r="L166" s="48">
        <f t="shared" ref="L166:L229" si="21">MIN(P166,T166,X166)</f>
        <v>950</v>
      </c>
      <c r="M166" s="48">
        <f t="shared" ref="M166:M229" si="22">MIN(Q166,U166,Y166)</f>
        <v>554</v>
      </c>
      <c r="N166" s="54">
        <f t="shared" ref="N166:N229" si="23">MIN(R166,V166,Z166)</f>
        <v>950</v>
      </c>
      <c r="O166" s="140">
        <v>554</v>
      </c>
      <c r="P166" s="159">
        <v>1000000</v>
      </c>
      <c r="Q166" s="137">
        <v>554</v>
      </c>
      <c r="R166" s="159">
        <v>1000000</v>
      </c>
      <c r="S166" s="136">
        <v>975</v>
      </c>
      <c r="T166" s="137">
        <v>975</v>
      </c>
      <c r="U166" s="137">
        <v>975</v>
      </c>
      <c r="V166" s="138">
        <v>975</v>
      </c>
      <c r="W166" s="159">
        <v>1000000</v>
      </c>
      <c r="X166" s="137">
        <v>950</v>
      </c>
      <c r="Y166" s="159">
        <v>1000000</v>
      </c>
      <c r="Z166" s="138">
        <v>950</v>
      </c>
      <c r="AA166" s="72">
        <v>0.1</v>
      </c>
      <c r="AB166" s="119">
        <v>0.05</v>
      </c>
      <c r="AC166" s="263"/>
      <c r="AD166" s="260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80"/>
      <c r="AO166" s="274"/>
      <c r="AP166" s="277"/>
      <c r="AQ166" s="277"/>
      <c r="AR166" s="277"/>
    </row>
    <row r="167" spans="1:44" s="16" customFormat="1" ht="42" customHeight="1" x14ac:dyDescent="0.25">
      <c r="A167" s="218"/>
      <c r="B167" s="28" t="s">
        <v>53</v>
      </c>
      <c r="C167" s="274"/>
      <c r="D167" s="277"/>
      <c r="E167" s="277"/>
      <c r="F167" s="280"/>
      <c r="G167" s="50" t="str">
        <f t="shared" si="16"/>
        <v>ЗЕСТ Экспресс</v>
      </c>
      <c r="H167" s="49" t="str">
        <f t="shared" si="17"/>
        <v>ФДМ</v>
      </c>
      <c r="I167" s="49" t="str">
        <f t="shared" si="18"/>
        <v>ЗЕСТ Экспресс</v>
      </c>
      <c r="J167" s="52" t="str">
        <f t="shared" si="19"/>
        <v>ФДМ</v>
      </c>
      <c r="K167" s="53">
        <f t="shared" si="20"/>
        <v>720</v>
      </c>
      <c r="L167" s="48">
        <f t="shared" si="21"/>
        <v>1075</v>
      </c>
      <c r="M167" s="48">
        <f t="shared" si="22"/>
        <v>720</v>
      </c>
      <c r="N167" s="54">
        <f t="shared" si="23"/>
        <v>1075</v>
      </c>
      <c r="O167" s="140">
        <v>720</v>
      </c>
      <c r="P167" s="159">
        <v>1000000</v>
      </c>
      <c r="Q167" s="137">
        <v>720</v>
      </c>
      <c r="R167" s="159">
        <v>1000000</v>
      </c>
      <c r="S167" s="136">
        <v>1125</v>
      </c>
      <c r="T167" s="137">
        <v>1125</v>
      </c>
      <c r="U167" s="137">
        <v>1125</v>
      </c>
      <c r="V167" s="138">
        <v>1125</v>
      </c>
      <c r="W167" s="159">
        <v>1000000</v>
      </c>
      <c r="X167" s="137">
        <v>1075</v>
      </c>
      <c r="Y167" s="159">
        <v>1000000</v>
      </c>
      <c r="Z167" s="138">
        <v>1075</v>
      </c>
      <c r="AA167" s="72">
        <v>0.1</v>
      </c>
      <c r="AB167" s="119">
        <v>0.05</v>
      </c>
      <c r="AC167" s="263"/>
      <c r="AD167" s="260"/>
      <c r="AE167" s="277"/>
      <c r="AF167" s="277"/>
      <c r="AG167" s="277"/>
      <c r="AH167" s="277"/>
      <c r="AI167" s="277"/>
      <c r="AJ167" s="277"/>
      <c r="AK167" s="277"/>
      <c r="AL167" s="277"/>
      <c r="AM167" s="277"/>
      <c r="AN167" s="280"/>
      <c r="AO167" s="274"/>
      <c r="AP167" s="277"/>
      <c r="AQ167" s="277"/>
      <c r="AR167" s="277"/>
    </row>
    <row r="168" spans="1:44" s="16" customFormat="1" ht="42" customHeight="1" thickBot="1" x14ac:dyDescent="0.3">
      <c r="A168" s="218"/>
      <c r="B168" s="28" t="s">
        <v>54</v>
      </c>
      <c r="C168" s="275"/>
      <c r="D168" s="278"/>
      <c r="E168" s="278"/>
      <c r="F168" s="281"/>
      <c r="G168" s="50" t="str">
        <f t="shared" si="16"/>
        <v>ЗЕСТ Экспресс</v>
      </c>
      <c r="H168" s="49" t="str">
        <f t="shared" si="17"/>
        <v>ФДМ</v>
      </c>
      <c r="I168" s="49" t="str">
        <f t="shared" si="18"/>
        <v>ЗЕСТ Экспресс</v>
      </c>
      <c r="J168" s="52" t="str">
        <f t="shared" si="19"/>
        <v>ФДМ</v>
      </c>
      <c r="K168" s="53">
        <f t="shared" si="20"/>
        <v>30</v>
      </c>
      <c r="L168" s="48">
        <f t="shared" si="21"/>
        <v>25</v>
      </c>
      <c r="M168" s="48">
        <f t="shared" si="22"/>
        <v>30</v>
      </c>
      <c r="N168" s="54">
        <f t="shared" si="23"/>
        <v>25</v>
      </c>
      <c r="O168" s="140">
        <v>30</v>
      </c>
      <c r="P168" s="159">
        <v>1000000</v>
      </c>
      <c r="Q168" s="137">
        <v>30</v>
      </c>
      <c r="R168" s="159">
        <v>1000000</v>
      </c>
      <c r="S168" s="136">
        <v>30</v>
      </c>
      <c r="T168" s="137">
        <v>30</v>
      </c>
      <c r="U168" s="137">
        <v>30</v>
      </c>
      <c r="V168" s="138">
        <v>30</v>
      </c>
      <c r="W168" s="159">
        <v>1000000</v>
      </c>
      <c r="X168" s="137">
        <v>25</v>
      </c>
      <c r="Y168" s="159">
        <v>1000000</v>
      </c>
      <c r="Z168" s="138">
        <v>25</v>
      </c>
      <c r="AA168" s="72">
        <v>0.1</v>
      </c>
      <c r="AB168" s="119">
        <v>0.05</v>
      </c>
      <c r="AC168" s="263"/>
      <c r="AD168" s="260"/>
      <c r="AE168" s="278"/>
      <c r="AF168" s="278"/>
      <c r="AG168" s="278"/>
      <c r="AH168" s="278"/>
      <c r="AI168" s="278"/>
      <c r="AJ168" s="278"/>
      <c r="AK168" s="278"/>
      <c r="AL168" s="278"/>
      <c r="AM168" s="278"/>
      <c r="AN168" s="281"/>
      <c r="AO168" s="275"/>
      <c r="AP168" s="278"/>
      <c r="AQ168" s="278"/>
      <c r="AR168" s="278"/>
    </row>
    <row r="169" spans="1:44" s="35" customFormat="1" ht="42" hidden="1" customHeight="1" x14ac:dyDescent="0.25">
      <c r="A169" s="36"/>
      <c r="B169" s="30"/>
      <c r="C169" s="31"/>
      <c r="D169" s="32"/>
      <c r="E169" s="33"/>
      <c r="F169" s="34"/>
      <c r="G169" s="50" t="e">
        <f t="shared" si="16"/>
        <v>#REF!</v>
      </c>
      <c r="H169" s="49" t="e">
        <f t="shared" si="17"/>
        <v>#REF!</v>
      </c>
      <c r="I169" s="49" t="e">
        <f t="shared" si="18"/>
        <v>#REF!</v>
      </c>
      <c r="J169" s="52" t="e">
        <f t="shared" si="19"/>
        <v>#REF!</v>
      </c>
      <c r="K169" s="53" t="e">
        <f t="shared" si="20"/>
        <v>#REF!</v>
      </c>
      <c r="L169" s="48" t="e">
        <f t="shared" si="21"/>
        <v>#REF!</v>
      </c>
      <c r="M169" s="48" t="e">
        <f t="shared" si="22"/>
        <v>#REF!</v>
      </c>
      <c r="N169" s="54" t="e">
        <f t="shared" si="23"/>
        <v>#REF!</v>
      </c>
      <c r="O169" s="47" t="e">
        <f>SUMPRODUCT(#REF!,O159:O168)</f>
        <v>#REF!</v>
      </c>
      <c r="P169" s="32" t="e">
        <f>SUMPRODUCT(#REF!,P159:P168)</f>
        <v>#REF!</v>
      </c>
      <c r="Q169" s="38"/>
      <c r="R169" s="34" t="e">
        <f>SUMPRODUCT(#REF!,R159:R168)</f>
        <v>#REF!</v>
      </c>
      <c r="S169" s="45" t="e">
        <f>SUMPRODUCT(#REF!,S159:S168)</f>
        <v>#REF!</v>
      </c>
      <c r="T169" s="40"/>
      <c r="U169" s="40" t="e">
        <f>SUMPRODUCT(#REF!,U159:U168)</f>
        <v>#REF!</v>
      </c>
      <c r="V169" s="41"/>
      <c r="W169" s="31" t="e">
        <f>SUMPRODUCT(#REF!,W159:W168)</f>
        <v>#REF!</v>
      </c>
      <c r="X169" s="32" t="e">
        <f>SUMPRODUCT(#REF!,X159:X168)</f>
        <v>#REF!</v>
      </c>
      <c r="Y169" s="33" t="e">
        <f>SUMPRODUCT(#REF!,Y159:Y168)</f>
        <v>#REF!</v>
      </c>
      <c r="Z169" s="34" t="e">
        <f>SUMPRODUCT(#REF!,Z159:Z168)</f>
        <v>#REF!</v>
      </c>
      <c r="AA169" s="74">
        <f>SUM(AA159:AA168)</f>
        <v>0.99999999999999989</v>
      </c>
      <c r="AB169" s="121">
        <f>SUM(AB159:AB168)</f>
        <v>1.0000000000000002</v>
      </c>
      <c r="AC169" s="31"/>
      <c r="AD169" s="32"/>
      <c r="AE169" s="38"/>
      <c r="AF169" s="32"/>
      <c r="AG169" s="40"/>
      <c r="AH169" s="40"/>
      <c r="AI169" s="40"/>
      <c r="AJ169" s="40"/>
      <c r="AK169" s="33"/>
      <c r="AL169" s="32"/>
      <c r="AM169" s="33"/>
      <c r="AN169" s="34"/>
      <c r="AO169" s="31"/>
      <c r="AP169" s="32"/>
      <c r="AQ169" s="38"/>
      <c r="AR169" s="32"/>
    </row>
    <row r="170" spans="1:44" s="16" customFormat="1" ht="42" customHeight="1" x14ac:dyDescent="0.25">
      <c r="A170" s="218" t="s">
        <v>26</v>
      </c>
      <c r="B170" s="28" t="s">
        <v>42</v>
      </c>
      <c r="C170" s="273" t="str">
        <f>IF(AO170=AC170,$AC$34,IF(AO170=AG170,$AG$34,IF(AO170=AK170,$AK$34,0)))</f>
        <v>ФДМ</v>
      </c>
      <c r="D170" s="276" t="str">
        <f>IF(AP170=AD170,$AC$34,IF(AP170=AH170,$AG$34,IF(AP170=AL170,$AK$34,0)))</f>
        <v>ЗЕСТ Экспресс</v>
      </c>
      <c r="E170" s="276" t="str">
        <f>IF(AQ170=AE170,$AC$34,IF(AQ170=AI170,$AG$34,IF(AQ170=AM170,$AK$34,0)))</f>
        <v>ФДМ</v>
      </c>
      <c r="F170" s="279" t="str">
        <f>IF(AR170=AF170,$AC$34,IF(AR170=AJ170,$AG$34,IF(AR170=AN170,$AK$34,0)))</f>
        <v>ЗЕСТ Экспресс</v>
      </c>
      <c r="G170" s="50" t="str">
        <f t="shared" si="16"/>
        <v>ФДМ</v>
      </c>
      <c r="H170" s="49" t="str">
        <f t="shared" si="17"/>
        <v>ФДМ</v>
      </c>
      <c r="I170" s="49" t="str">
        <f t="shared" si="18"/>
        <v>ФДМ</v>
      </c>
      <c r="J170" s="52" t="str">
        <f t="shared" si="19"/>
        <v>ФДМ</v>
      </c>
      <c r="K170" s="53">
        <f t="shared" si="20"/>
        <v>300</v>
      </c>
      <c r="L170" s="48">
        <f t="shared" si="21"/>
        <v>350</v>
      </c>
      <c r="M170" s="48">
        <f t="shared" si="22"/>
        <v>300</v>
      </c>
      <c r="N170" s="54">
        <f t="shared" si="23"/>
        <v>350</v>
      </c>
      <c r="O170" s="140">
        <v>416</v>
      </c>
      <c r="P170" s="137">
        <v>448</v>
      </c>
      <c r="Q170" s="137">
        <v>416</v>
      </c>
      <c r="R170" s="138">
        <v>416</v>
      </c>
      <c r="S170" s="159">
        <v>1000000</v>
      </c>
      <c r="T170" s="159">
        <v>1000000</v>
      </c>
      <c r="U170" s="159">
        <v>1000000</v>
      </c>
      <c r="V170" s="159">
        <v>1000000</v>
      </c>
      <c r="W170" s="136">
        <v>300</v>
      </c>
      <c r="X170" s="137">
        <v>350</v>
      </c>
      <c r="Y170" s="137">
        <v>300</v>
      </c>
      <c r="Z170" s="138">
        <v>350</v>
      </c>
      <c r="AA170" s="70">
        <v>0.1</v>
      </c>
      <c r="AB170" s="118">
        <v>0.05</v>
      </c>
      <c r="AC170" s="262">
        <f>SUMPRODUCT(O170:O179,$AA$170:$AA$179)</f>
        <v>476.5</v>
      </c>
      <c r="AD170" s="264">
        <f>SUMPRODUCT(P170:P179,$AB$170:$AB$179)</f>
        <v>541.40000000000009</v>
      </c>
      <c r="AE170" s="276">
        <f>SUMPRODUCT(Q170:Q179,$AA$170:$AA$179)</f>
        <v>476.5</v>
      </c>
      <c r="AF170" s="276">
        <f>SUMPRODUCT(R170:R179,$AB$170:$AB$179)</f>
        <v>503.2</v>
      </c>
      <c r="AG170" s="276">
        <f>SUMPRODUCT(S170:S179,$AA$170:$AA$179)</f>
        <v>1000000</v>
      </c>
      <c r="AH170" s="276">
        <f>SUMPRODUCT(T170:T179,$AB$170:$AB$179)</f>
        <v>1000000</v>
      </c>
      <c r="AI170" s="276">
        <f>SUMPRODUCT(U170:U179,$AA$170:$AA$179)</f>
        <v>1000000</v>
      </c>
      <c r="AJ170" s="276">
        <f>SUMPRODUCT(V170:V179,$AB$170:$AB$179)</f>
        <v>1000000</v>
      </c>
      <c r="AK170" s="276">
        <f>SUMPRODUCT(W170:W179,$AA$170:$AA$179)</f>
        <v>476</v>
      </c>
      <c r="AL170" s="276">
        <f>SUMPRODUCT(X170:X179,$AB$170:$AB$179)</f>
        <v>570</v>
      </c>
      <c r="AM170" s="276">
        <f>SUMPRODUCT(Y170:Y179,$AA$170:$AA$179)</f>
        <v>476</v>
      </c>
      <c r="AN170" s="279">
        <f>SUMPRODUCT(Z170:Z179,$AB$170:$AB$179)</f>
        <v>570</v>
      </c>
      <c r="AO170" s="273">
        <f>MIN(AC170,AG170,AK170)</f>
        <v>476</v>
      </c>
      <c r="AP170" s="276">
        <f>MIN(AD170,AH170,AL170)</f>
        <v>541.40000000000009</v>
      </c>
      <c r="AQ170" s="276">
        <f>MIN(AE170,AI170,AM170)</f>
        <v>476</v>
      </c>
      <c r="AR170" s="276">
        <f>MIN(AF170,AJ170,AN170)</f>
        <v>503.2</v>
      </c>
    </row>
    <row r="171" spans="1:44" s="16" customFormat="1" ht="42" customHeight="1" x14ac:dyDescent="0.25">
      <c r="A171" s="218"/>
      <c r="B171" s="28" t="s">
        <v>46</v>
      </c>
      <c r="C171" s="274"/>
      <c r="D171" s="277"/>
      <c r="E171" s="277"/>
      <c r="F171" s="280"/>
      <c r="G171" s="50" t="str">
        <f t="shared" si="16"/>
        <v>ФДМ</v>
      </c>
      <c r="H171" s="49" t="str">
        <f t="shared" si="17"/>
        <v>ФДМ</v>
      </c>
      <c r="I171" s="49" t="str">
        <f t="shared" si="18"/>
        <v>ФДМ</v>
      </c>
      <c r="J171" s="52" t="str">
        <f t="shared" si="19"/>
        <v>ФДМ</v>
      </c>
      <c r="K171" s="53">
        <f t="shared" si="20"/>
        <v>300</v>
      </c>
      <c r="L171" s="48">
        <f t="shared" si="21"/>
        <v>350</v>
      </c>
      <c r="M171" s="48">
        <f t="shared" si="22"/>
        <v>300</v>
      </c>
      <c r="N171" s="54">
        <f t="shared" si="23"/>
        <v>350</v>
      </c>
      <c r="O171" s="140">
        <v>432</v>
      </c>
      <c r="P171" s="137">
        <v>464</v>
      </c>
      <c r="Q171" s="137">
        <v>432</v>
      </c>
      <c r="R171" s="138">
        <v>432</v>
      </c>
      <c r="S171" s="159">
        <v>1000000</v>
      </c>
      <c r="T171" s="159">
        <v>1000000</v>
      </c>
      <c r="U171" s="159">
        <v>1000000</v>
      </c>
      <c r="V171" s="159">
        <v>1000000</v>
      </c>
      <c r="W171" s="136">
        <v>300</v>
      </c>
      <c r="X171" s="137">
        <v>350</v>
      </c>
      <c r="Y171" s="137">
        <v>300</v>
      </c>
      <c r="Z171" s="138">
        <v>350</v>
      </c>
      <c r="AA171" s="72">
        <v>0.1</v>
      </c>
      <c r="AB171" s="119">
        <v>0.05</v>
      </c>
      <c r="AC171" s="263"/>
      <c r="AD171" s="260"/>
      <c r="AE171" s="277"/>
      <c r="AF171" s="277"/>
      <c r="AG171" s="277"/>
      <c r="AH171" s="277"/>
      <c r="AI171" s="277"/>
      <c r="AJ171" s="277"/>
      <c r="AK171" s="277"/>
      <c r="AL171" s="277"/>
      <c r="AM171" s="277"/>
      <c r="AN171" s="280"/>
      <c r="AO171" s="274"/>
      <c r="AP171" s="277"/>
      <c r="AQ171" s="277"/>
      <c r="AR171" s="277"/>
    </row>
    <row r="172" spans="1:44" s="16" customFormat="1" ht="42" customHeight="1" x14ac:dyDescent="0.25">
      <c r="A172" s="218"/>
      <c r="B172" s="28" t="s">
        <v>47</v>
      </c>
      <c r="C172" s="274"/>
      <c r="D172" s="277"/>
      <c r="E172" s="277"/>
      <c r="F172" s="280"/>
      <c r="G172" s="50" t="str">
        <f t="shared" si="16"/>
        <v>ФДМ</v>
      </c>
      <c r="H172" s="49" t="str">
        <f t="shared" si="17"/>
        <v>ФДМ</v>
      </c>
      <c r="I172" s="49" t="str">
        <f t="shared" si="18"/>
        <v>ФДМ</v>
      </c>
      <c r="J172" s="52" t="str">
        <f t="shared" si="19"/>
        <v>ФДМ</v>
      </c>
      <c r="K172" s="53">
        <f t="shared" si="20"/>
        <v>360</v>
      </c>
      <c r="L172" s="48">
        <f t="shared" si="21"/>
        <v>400</v>
      </c>
      <c r="M172" s="48">
        <f t="shared" si="22"/>
        <v>360</v>
      </c>
      <c r="N172" s="54">
        <f t="shared" si="23"/>
        <v>400</v>
      </c>
      <c r="O172" s="140">
        <v>439</v>
      </c>
      <c r="P172" s="137">
        <v>471</v>
      </c>
      <c r="Q172" s="137">
        <v>439</v>
      </c>
      <c r="R172" s="138">
        <v>439</v>
      </c>
      <c r="S172" s="159">
        <v>1000000</v>
      </c>
      <c r="T172" s="159">
        <v>1000000</v>
      </c>
      <c r="U172" s="159">
        <v>1000000</v>
      </c>
      <c r="V172" s="159">
        <v>1000000</v>
      </c>
      <c r="W172" s="136">
        <v>360</v>
      </c>
      <c r="X172" s="137">
        <v>400</v>
      </c>
      <c r="Y172" s="137">
        <v>360</v>
      </c>
      <c r="Z172" s="138">
        <v>400</v>
      </c>
      <c r="AA172" s="72">
        <v>0.1</v>
      </c>
      <c r="AB172" s="119">
        <v>0.1</v>
      </c>
      <c r="AC172" s="263"/>
      <c r="AD172" s="260"/>
      <c r="AE172" s="277"/>
      <c r="AF172" s="277"/>
      <c r="AG172" s="277"/>
      <c r="AH172" s="277"/>
      <c r="AI172" s="277"/>
      <c r="AJ172" s="277"/>
      <c r="AK172" s="277"/>
      <c r="AL172" s="277"/>
      <c r="AM172" s="277"/>
      <c r="AN172" s="280"/>
      <c r="AO172" s="274"/>
      <c r="AP172" s="277"/>
      <c r="AQ172" s="277"/>
      <c r="AR172" s="277"/>
    </row>
    <row r="173" spans="1:44" s="16" customFormat="1" ht="42" customHeight="1" x14ac:dyDescent="0.25">
      <c r="A173" s="218"/>
      <c r="B173" s="28" t="s">
        <v>48</v>
      </c>
      <c r="C173" s="274"/>
      <c r="D173" s="277"/>
      <c r="E173" s="277"/>
      <c r="F173" s="280"/>
      <c r="G173" s="50" t="str">
        <f t="shared" si="16"/>
        <v>ФДМ</v>
      </c>
      <c r="H173" s="49" t="str">
        <f t="shared" si="17"/>
        <v>ФДМ</v>
      </c>
      <c r="I173" s="49" t="str">
        <f t="shared" si="18"/>
        <v>ФДМ</v>
      </c>
      <c r="J173" s="52" t="str">
        <f t="shared" si="19"/>
        <v>ФДМ</v>
      </c>
      <c r="K173" s="53">
        <f t="shared" si="20"/>
        <v>380</v>
      </c>
      <c r="L173" s="48">
        <f t="shared" si="21"/>
        <v>450</v>
      </c>
      <c r="M173" s="48">
        <f t="shared" si="22"/>
        <v>380</v>
      </c>
      <c r="N173" s="54">
        <f t="shared" si="23"/>
        <v>450</v>
      </c>
      <c r="O173" s="140">
        <v>533</v>
      </c>
      <c r="P173" s="137">
        <v>574</v>
      </c>
      <c r="Q173" s="137">
        <v>533</v>
      </c>
      <c r="R173" s="138">
        <v>533</v>
      </c>
      <c r="S173" s="159">
        <v>1000000</v>
      </c>
      <c r="T173" s="159">
        <v>1000000</v>
      </c>
      <c r="U173" s="159">
        <v>1000000</v>
      </c>
      <c r="V173" s="159">
        <v>1000000</v>
      </c>
      <c r="W173" s="136">
        <v>380</v>
      </c>
      <c r="X173" s="137">
        <v>450</v>
      </c>
      <c r="Y173" s="137">
        <v>380</v>
      </c>
      <c r="Z173" s="138">
        <v>450</v>
      </c>
      <c r="AA173" s="72">
        <v>0.1</v>
      </c>
      <c r="AB173" s="119">
        <v>0.2</v>
      </c>
      <c r="AC173" s="263"/>
      <c r="AD173" s="260"/>
      <c r="AE173" s="277"/>
      <c r="AF173" s="277"/>
      <c r="AG173" s="277"/>
      <c r="AH173" s="277"/>
      <c r="AI173" s="277"/>
      <c r="AJ173" s="277"/>
      <c r="AK173" s="277"/>
      <c r="AL173" s="277"/>
      <c r="AM173" s="277"/>
      <c r="AN173" s="280"/>
      <c r="AO173" s="274"/>
      <c r="AP173" s="277"/>
      <c r="AQ173" s="277"/>
      <c r="AR173" s="277"/>
    </row>
    <row r="174" spans="1:44" s="16" customFormat="1" ht="42" customHeight="1" x14ac:dyDescent="0.25">
      <c r="A174" s="218"/>
      <c r="B174" s="28" t="s">
        <v>49</v>
      </c>
      <c r="C174" s="274"/>
      <c r="D174" s="277"/>
      <c r="E174" s="277"/>
      <c r="F174" s="280"/>
      <c r="G174" s="50" t="str">
        <f t="shared" si="16"/>
        <v>ФДМ</v>
      </c>
      <c r="H174" s="49" t="str">
        <f t="shared" si="17"/>
        <v>ЗЕСТ Экспресс</v>
      </c>
      <c r="I174" s="49" t="str">
        <f t="shared" si="18"/>
        <v>ФДМ</v>
      </c>
      <c r="J174" s="52" t="str">
        <f t="shared" si="19"/>
        <v>ЗЕСТ Экспресс</v>
      </c>
      <c r="K174" s="53">
        <f t="shared" si="20"/>
        <v>480</v>
      </c>
      <c r="L174" s="48">
        <f t="shared" si="21"/>
        <v>574</v>
      </c>
      <c r="M174" s="48">
        <f t="shared" si="22"/>
        <v>480</v>
      </c>
      <c r="N174" s="54">
        <f t="shared" si="23"/>
        <v>533</v>
      </c>
      <c r="O174" s="140">
        <v>533</v>
      </c>
      <c r="P174" s="137">
        <v>574</v>
      </c>
      <c r="Q174" s="137">
        <v>533</v>
      </c>
      <c r="R174" s="138">
        <v>533</v>
      </c>
      <c r="S174" s="159">
        <v>1000000</v>
      </c>
      <c r="T174" s="159">
        <v>1000000</v>
      </c>
      <c r="U174" s="159">
        <v>1000000</v>
      </c>
      <c r="V174" s="159">
        <v>1000000</v>
      </c>
      <c r="W174" s="136">
        <v>480</v>
      </c>
      <c r="X174" s="137">
        <v>575</v>
      </c>
      <c r="Y174" s="137">
        <v>480</v>
      </c>
      <c r="Z174" s="138">
        <v>575</v>
      </c>
      <c r="AA174" s="72">
        <v>0.1</v>
      </c>
      <c r="AB174" s="119">
        <v>0.2</v>
      </c>
      <c r="AC174" s="263"/>
      <c r="AD174" s="260"/>
      <c r="AE174" s="277"/>
      <c r="AF174" s="277"/>
      <c r="AG174" s="277"/>
      <c r="AH174" s="277"/>
      <c r="AI174" s="277"/>
      <c r="AJ174" s="277"/>
      <c r="AK174" s="277"/>
      <c r="AL174" s="277"/>
      <c r="AM174" s="277"/>
      <c r="AN174" s="280"/>
      <c r="AO174" s="274"/>
      <c r="AP174" s="277"/>
      <c r="AQ174" s="277"/>
      <c r="AR174" s="277"/>
    </row>
    <row r="175" spans="1:44" s="16" customFormat="1" ht="42" customHeight="1" x14ac:dyDescent="0.25">
      <c r="A175" s="218"/>
      <c r="B175" s="28" t="s">
        <v>50</v>
      </c>
      <c r="C175" s="274"/>
      <c r="D175" s="277"/>
      <c r="E175" s="277"/>
      <c r="F175" s="280"/>
      <c r="G175" s="50" t="str">
        <f t="shared" si="16"/>
        <v>ЗЕСТ Экспресс</v>
      </c>
      <c r="H175" s="49" t="str">
        <f t="shared" si="17"/>
        <v>ЗЕСТ Экспресс</v>
      </c>
      <c r="I175" s="49" t="str">
        <f t="shared" si="18"/>
        <v>ЗЕСТ Экспресс</v>
      </c>
      <c r="J175" s="52" t="str">
        <f t="shared" si="19"/>
        <v>ЗЕСТ Экспресс</v>
      </c>
      <c r="K175" s="53">
        <f t="shared" si="20"/>
        <v>554</v>
      </c>
      <c r="L175" s="48">
        <f t="shared" si="21"/>
        <v>595</v>
      </c>
      <c r="M175" s="48">
        <f t="shared" si="22"/>
        <v>554</v>
      </c>
      <c r="N175" s="54">
        <f t="shared" si="23"/>
        <v>554</v>
      </c>
      <c r="O175" s="140">
        <v>554</v>
      </c>
      <c r="P175" s="137">
        <v>595</v>
      </c>
      <c r="Q175" s="137">
        <v>554</v>
      </c>
      <c r="R175" s="138">
        <v>554</v>
      </c>
      <c r="S175" s="159">
        <v>1000000</v>
      </c>
      <c r="T175" s="159">
        <v>1000000</v>
      </c>
      <c r="U175" s="159">
        <v>1000000</v>
      </c>
      <c r="V175" s="159">
        <v>1000000</v>
      </c>
      <c r="W175" s="136">
        <v>580</v>
      </c>
      <c r="X175" s="137">
        <v>700</v>
      </c>
      <c r="Y175" s="137">
        <v>580</v>
      </c>
      <c r="Z175" s="138">
        <v>700</v>
      </c>
      <c r="AA175" s="72">
        <v>0.1</v>
      </c>
      <c r="AB175" s="119">
        <v>0.15</v>
      </c>
      <c r="AC175" s="263"/>
      <c r="AD175" s="260"/>
      <c r="AE175" s="277"/>
      <c r="AF175" s="277"/>
      <c r="AG175" s="277"/>
      <c r="AH175" s="277"/>
      <c r="AI175" s="277"/>
      <c r="AJ175" s="277"/>
      <c r="AK175" s="277"/>
      <c r="AL175" s="277"/>
      <c r="AM175" s="277"/>
      <c r="AN175" s="280"/>
      <c r="AO175" s="274"/>
      <c r="AP175" s="277"/>
      <c r="AQ175" s="277"/>
      <c r="AR175" s="277"/>
    </row>
    <row r="176" spans="1:44" s="16" customFormat="1" ht="42" customHeight="1" x14ac:dyDescent="0.25">
      <c r="A176" s="218"/>
      <c r="B176" s="28" t="s">
        <v>51</v>
      </c>
      <c r="C176" s="274"/>
      <c r="D176" s="277"/>
      <c r="E176" s="277"/>
      <c r="F176" s="280"/>
      <c r="G176" s="50" t="str">
        <f t="shared" si="16"/>
        <v>ЗЕСТ Экспресс</v>
      </c>
      <c r="H176" s="49" t="str">
        <f t="shared" si="17"/>
        <v>ЗЕСТ Экспресс</v>
      </c>
      <c r="I176" s="49" t="str">
        <f t="shared" si="18"/>
        <v>ЗЕСТ Экспресс</v>
      </c>
      <c r="J176" s="52" t="str">
        <f t="shared" si="19"/>
        <v>ЗЕСТ Экспресс</v>
      </c>
      <c r="K176" s="53">
        <f t="shared" si="20"/>
        <v>554</v>
      </c>
      <c r="L176" s="48">
        <f t="shared" si="21"/>
        <v>595</v>
      </c>
      <c r="M176" s="48">
        <f t="shared" si="22"/>
        <v>554</v>
      </c>
      <c r="N176" s="54">
        <f t="shared" si="23"/>
        <v>554</v>
      </c>
      <c r="O176" s="140">
        <v>554</v>
      </c>
      <c r="P176" s="137">
        <v>595</v>
      </c>
      <c r="Q176" s="137">
        <v>554</v>
      </c>
      <c r="R176" s="138">
        <v>554</v>
      </c>
      <c r="S176" s="159">
        <v>1000000</v>
      </c>
      <c r="T176" s="159">
        <v>1000000</v>
      </c>
      <c r="U176" s="159">
        <v>1000000</v>
      </c>
      <c r="V176" s="159">
        <v>1000000</v>
      </c>
      <c r="W176" s="136">
        <v>680</v>
      </c>
      <c r="X176" s="137">
        <v>825</v>
      </c>
      <c r="Y176" s="137">
        <v>680</v>
      </c>
      <c r="Z176" s="138">
        <v>825</v>
      </c>
      <c r="AA176" s="72">
        <v>0.1</v>
      </c>
      <c r="AB176" s="119">
        <v>0.1</v>
      </c>
      <c r="AC176" s="263"/>
      <c r="AD176" s="260"/>
      <c r="AE176" s="277"/>
      <c r="AF176" s="277"/>
      <c r="AG176" s="277"/>
      <c r="AH176" s="277"/>
      <c r="AI176" s="277"/>
      <c r="AJ176" s="277"/>
      <c r="AK176" s="277"/>
      <c r="AL176" s="277"/>
      <c r="AM176" s="277"/>
      <c r="AN176" s="280"/>
      <c r="AO176" s="274"/>
      <c r="AP176" s="277"/>
      <c r="AQ176" s="277"/>
      <c r="AR176" s="277"/>
    </row>
    <row r="177" spans="1:44" s="16" customFormat="1" ht="42" customHeight="1" x14ac:dyDescent="0.25">
      <c r="A177" s="218"/>
      <c r="B177" s="28" t="s">
        <v>52</v>
      </c>
      <c r="C177" s="274"/>
      <c r="D177" s="277"/>
      <c r="E177" s="277"/>
      <c r="F177" s="280"/>
      <c r="G177" s="50" t="str">
        <f t="shared" si="16"/>
        <v>ЗЕСТ Экспресс</v>
      </c>
      <c r="H177" s="49" t="str">
        <f t="shared" si="17"/>
        <v>ЗЕСТ Экспресс</v>
      </c>
      <c r="I177" s="49" t="str">
        <f t="shared" si="18"/>
        <v>ЗЕСТ Экспресс</v>
      </c>
      <c r="J177" s="52" t="str">
        <f t="shared" si="19"/>
        <v>ЗЕСТ Экспресс</v>
      </c>
      <c r="K177" s="53">
        <f t="shared" si="20"/>
        <v>554</v>
      </c>
      <c r="L177" s="48">
        <f t="shared" si="21"/>
        <v>595</v>
      </c>
      <c r="M177" s="48">
        <f t="shared" si="22"/>
        <v>554</v>
      </c>
      <c r="N177" s="54">
        <f t="shared" si="23"/>
        <v>554</v>
      </c>
      <c r="O177" s="140">
        <v>554</v>
      </c>
      <c r="P177" s="137">
        <v>595</v>
      </c>
      <c r="Q177" s="137">
        <v>554</v>
      </c>
      <c r="R177" s="138">
        <v>554</v>
      </c>
      <c r="S177" s="159">
        <v>1000000</v>
      </c>
      <c r="T177" s="159">
        <v>1000000</v>
      </c>
      <c r="U177" s="159">
        <v>1000000</v>
      </c>
      <c r="V177" s="159">
        <v>1000000</v>
      </c>
      <c r="W177" s="136">
        <v>780</v>
      </c>
      <c r="X177" s="137">
        <v>950</v>
      </c>
      <c r="Y177" s="137">
        <v>780</v>
      </c>
      <c r="Z177" s="138">
        <v>950</v>
      </c>
      <c r="AA177" s="72">
        <v>0.1</v>
      </c>
      <c r="AB177" s="119">
        <v>0.05</v>
      </c>
      <c r="AC177" s="263"/>
      <c r="AD177" s="260"/>
      <c r="AE177" s="277"/>
      <c r="AF177" s="277"/>
      <c r="AG177" s="277"/>
      <c r="AH177" s="277"/>
      <c r="AI177" s="277"/>
      <c r="AJ177" s="277"/>
      <c r="AK177" s="277"/>
      <c r="AL177" s="277"/>
      <c r="AM177" s="277"/>
      <c r="AN177" s="280"/>
      <c r="AO177" s="274"/>
      <c r="AP177" s="277"/>
      <c r="AQ177" s="277"/>
      <c r="AR177" s="277"/>
    </row>
    <row r="178" spans="1:44" s="16" customFormat="1" ht="42" customHeight="1" x14ac:dyDescent="0.25">
      <c r="A178" s="218"/>
      <c r="B178" s="28" t="s">
        <v>53</v>
      </c>
      <c r="C178" s="274"/>
      <c r="D178" s="277"/>
      <c r="E178" s="277"/>
      <c r="F178" s="280"/>
      <c r="G178" s="50" t="str">
        <f t="shared" si="16"/>
        <v>ЗЕСТ Экспресс</v>
      </c>
      <c r="H178" s="49" t="str">
        <f t="shared" si="17"/>
        <v>ЗЕСТ Экспресс</v>
      </c>
      <c r="I178" s="49" t="str">
        <f t="shared" si="18"/>
        <v>ЗЕСТ Экспресс</v>
      </c>
      <c r="J178" s="52" t="str">
        <f t="shared" si="19"/>
        <v>ЗЕСТ Экспресс</v>
      </c>
      <c r="K178" s="53">
        <f t="shared" si="20"/>
        <v>720</v>
      </c>
      <c r="L178" s="48">
        <f t="shared" si="21"/>
        <v>780</v>
      </c>
      <c r="M178" s="48">
        <f t="shared" si="22"/>
        <v>720</v>
      </c>
      <c r="N178" s="54">
        <f t="shared" si="23"/>
        <v>720</v>
      </c>
      <c r="O178" s="140">
        <v>720</v>
      </c>
      <c r="P178" s="137">
        <v>780</v>
      </c>
      <c r="Q178" s="137">
        <v>720</v>
      </c>
      <c r="R178" s="138">
        <v>720</v>
      </c>
      <c r="S178" s="159">
        <v>1000000</v>
      </c>
      <c r="T178" s="159">
        <v>1000000</v>
      </c>
      <c r="U178" s="159">
        <v>1000000</v>
      </c>
      <c r="V178" s="159">
        <v>1000000</v>
      </c>
      <c r="W178" s="136">
        <v>880</v>
      </c>
      <c r="X178" s="137">
        <v>1075</v>
      </c>
      <c r="Y178" s="137">
        <v>880</v>
      </c>
      <c r="Z178" s="138">
        <v>1075</v>
      </c>
      <c r="AA178" s="72">
        <v>0.1</v>
      </c>
      <c r="AB178" s="119">
        <v>0.05</v>
      </c>
      <c r="AC178" s="263"/>
      <c r="AD178" s="260"/>
      <c r="AE178" s="277"/>
      <c r="AF178" s="277"/>
      <c r="AG178" s="277"/>
      <c r="AH178" s="277"/>
      <c r="AI178" s="277"/>
      <c r="AJ178" s="277"/>
      <c r="AK178" s="277"/>
      <c r="AL178" s="277"/>
      <c r="AM178" s="277"/>
      <c r="AN178" s="280"/>
      <c r="AO178" s="274"/>
      <c r="AP178" s="277"/>
      <c r="AQ178" s="277"/>
      <c r="AR178" s="277"/>
    </row>
    <row r="179" spans="1:44" s="16" customFormat="1" ht="42" customHeight="1" thickBot="1" x14ac:dyDescent="0.3">
      <c r="A179" s="218"/>
      <c r="B179" s="28" t="s">
        <v>54</v>
      </c>
      <c r="C179" s="275"/>
      <c r="D179" s="278"/>
      <c r="E179" s="278"/>
      <c r="F179" s="281"/>
      <c r="G179" s="50" t="str">
        <f t="shared" si="16"/>
        <v>ФДМ</v>
      </c>
      <c r="H179" s="49" t="str">
        <f t="shared" si="17"/>
        <v>ФДМ</v>
      </c>
      <c r="I179" s="49" t="str">
        <f t="shared" si="18"/>
        <v>ФДМ</v>
      </c>
      <c r="J179" s="52" t="str">
        <f t="shared" si="19"/>
        <v>ФДМ</v>
      </c>
      <c r="K179" s="53">
        <f t="shared" si="20"/>
        <v>20</v>
      </c>
      <c r="L179" s="48">
        <f t="shared" si="21"/>
        <v>25</v>
      </c>
      <c r="M179" s="48">
        <f t="shared" si="22"/>
        <v>20</v>
      </c>
      <c r="N179" s="54">
        <f t="shared" si="23"/>
        <v>25</v>
      </c>
      <c r="O179" s="140">
        <v>30</v>
      </c>
      <c r="P179" s="137">
        <v>32</v>
      </c>
      <c r="Q179" s="137">
        <v>30</v>
      </c>
      <c r="R179" s="138">
        <v>30</v>
      </c>
      <c r="S179" s="159">
        <v>1000000</v>
      </c>
      <c r="T179" s="159">
        <v>1000000</v>
      </c>
      <c r="U179" s="159">
        <v>1000000</v>
      </c>
      <c r="V179" s="159">
        <v>1000000</v>
      </c>
      <c r="W179" s="136">
        <v>20</v>
      </c>
      <c r="X179" s="137">
        <v>25</v>
      </c>
      <c r="Y179" s="137">
        <v>20</v>
      </c>
      <c r="Z179" s="138">
        <v>25</v>
      </c>
      <c r="AA179" s="72">
        <v>0.1</v>
      </c>
      <c r="AB179" s="119">
        <v>0.05</v>
      </c>
      <c r="AC179" s="263"/>
      <c r="AD179" s="260"/>
      <c r="AE179" s="278"/>
      <c r="AF179" s="278"/>
      <c r="AG179" s="278"/>
      <c r="AH179" s="278"/>
      <c r="AI179" s="278"/>
      <c r="AJ179" s="278"/>
      <c r="AK179" s="278"/>
      <c r="AL179" s="278"/>
      <c r="AM179" s="278"/>
      <c r="AN179" s="281"/>
      <c r="AO179" s="275"/>
      <c r="AP179" s="278"/>
      <c r="AQ179" s="278"/>
      <c r="AR179" s="278"/>
    </row>
    <row r="180" spans="1:44" s="35" customFormat="1" ht="42" hidden="1" customHeight="1" x14ac:dyDescent="0.25">
      <c r="A180" s="36"/>
      <c r="B180" s="30"/>
      <c r="C180" s="31"/>
      <c r="D180" s="32"/>
      <c r="E180" s="33"/>
      <c r="F180" s="34"/>
      <c r="G180" s="50" t="e">
        <f t="shared" si="16"/>
        <v>#REF!</v>
      </c>
      <c r="H180" s="49" t="e">
        <f t="shared" si="17"/>
        <v>#REF!</v>
      </c>
      <c r="I180" s="49" t="e">
        <f t="shared" si="18"/>
        <v>#REF!</v>
      </c>
      <c r="J180" s="52" t="e">
        <f t="shared" si="19"/>
        <v>#REF!</v>
      </c>
      <c r="K180" s="53" t="e">
        <f t="shared" si="20"/>
        <v>#REF!</v>
      </c>
      <c r="L180" s="48" t="e">
        <f t="shared" si="21"/>
        <v>#REF!</v>
      </c>
      <c r="M180" s="48" t="e">
        <f t="shared" si="22"/>
        <v>#REF!</v>
      </c>
      <c r="N180" s="54" t="e">
        <f t="shared" si="23"/>
        <v>#REF!</v>
      </c>
      <c r="O180" s="47" t="e">
        <f>SUMPRODUCT(#REF!,O170:O179)</f>
        <v>#REF!</v>
      </c>
      <c r="P180" s="32" t="e">
        <f>SUMPRODUCT(#REF!,P170:P179)</f>
        <v>#REF!</v>
      </c>
      <c r="Q180" s="38"/>
      <c r="R180" s="34" t="e">
        <f>SUMPRODUCT(#REF!,R170:R179)</f>
        <v>#REF!</v>
      </c>
      <c r="S180" s="31" t="e">
        <f>SUMPRODUCT(#REF!,S170:S179)</f>
        <v>#REF!</v>
      </c>
      <c r="T180" s="43"/>
      <c r="U180" s="43" t="e">
        <f>SUMPRODUCT(#REF!,U170:U179)</f>
        <v>#REF!</v>
      </c>
      <c r="V180" s="44"/>
      <c r="W180" s="31" t="e">
        <f>SUMPRODUCT(#REF!,W170:W179)</f>
        <v>#REF!</v>
      </c>
      <c r="X180" s="32" t="e">
        <f>SUMPRODUCT(#REF!,X170:X179)</f>
        <v>#REF!</v>
      </c>
      <c r="Y180" s="33" t="e">
        <f>SUMPRODUCT(#REF!,Y170:Y179)</f>
        <v>#REF!</v>
      </c>
      <c r="Z180" s="34" t="e">
        <f>SUMPRODUCT(#REF!,Z170:Z179)</f>
        <v>#REF!</v>
      </c>
      <c r="AA180" s="74">
        <f>SUM(AA170:AA179)</f>
        <v>0.99999999999999989</v>
      </c>
      <c r="AB180" s="121">
        <f>SUM(AB170:AB179)</f>
        <v>1.0000000000000002</v>
      </c>
      <c r="AC180" s="31"/>
      <c r="AD180" s="32"/>
      <c r="AE180" s="38"/>
      <c r="AF180" s="32"/>
      <c r="AG180" s="33"/>
      <c r="AH180" s="43"/>
      <c r="AI180" s="43"/>
      <c r="AJ180" s="43"/>
      <c r="AK180" s="33"/>
      <c r="AL180" s="32"/>
      <c r="AM180" s="33"/>
      <c r="AN180" s="34"/>
      <c r="AO180" s="31"/>
      <c r="AP180" s="32"/>
      <c r="AQ180" s="38"/>
      <c r="AR180" s="32"/>
    </row>
    <row r="181" spans="1:44" s="16" customFormat="1" ht="27" customHeight="1" x14ac:dyDescent="0.25">
      <c r="A181" s="218" t="s">
        <v>12</v>
      </c>
      <c r="B181" s="24" t="s">
        <v>42</v>
      </c>
      <c r="C181" s="273" t="str">
        <f>IF(AO181=AC181,$AC$34,IF(AO181=AG181,$AG$34,IF(AO181=AK181,$AK$34,0)))</f>
        <v>ФДМ</v>
      </c>
      <c r="D181" s="276" t="str">
        <f>IF(AP181=AD181,$AC$34,IF(AP181=AH181,$AG$34,IF(AP181=AL181,$AK$34,0)))</f>
        <v>ФДМ</v>
      </c>
      <c r="E181" s="276" t="str">
        <f>IF(AQ181=AE181,$AC$34,IF(AQ181=AI181,$AG$34,IF(AQ181=AM181,$AK$34,0)))</f>
        <v>ЗЕСТ Экспресс</v>
      </c>
      <c r="F181" s="279" t="str">
        <f>IF(AR181=AF181,$AC$34,IF(AR181=AJ181,$AG$34,IF(AR181=AN181,$AK$34,0)))</f>
        <v>КурьерСервисЭкспресс</v>
      </c>
      <c r="G181" s="50" t="str">
        <f t="shared" si="16"/>
        <v>ФДМ</v>
      </c>
      <c r="H181" s="49" t="str">
        <f t="shared" si="17"/>
        <v>КурьерСервисЭкспресс</v>
      </c>
      <c r="I181" s="49" t="str">
        <f t="shared" si="18"/>
        <v>КурьерСервисЭкспресс</v>
      </c>
      <c r="J181" s="52" t="str">
        <f t="shared" si="19"/>
        <v>КурьерСервисЭкспресс</v>
      </c>
      <c r="K181" s="53">
        <f t="shared" si="20"/>
        <v>340</v>
      </c>
      <c r="L181" s="48">
        <f t="shared" si="21"/>
        <v>250</v>
      </c>
      <c r="M181" s="48">
        <f t="shared" si="22"/>
        <v>350</v>
      </c>
      <c r="N181" s="54">
        <f t="shared" si="23"/>
        <v>250</v>
      </c>
      <c r="O181" s="159">
        <v>1000000</v>
      </c>
      <c r="P181" s="159">
        <v>1000000</v>
      </c>
      <c r="Q181" s="137">
        <v>599</v>
      </c>
      <c r="R181" s="138">
        <v>599</v>
      </c>
      <c r="S181" s="136">
        <v>350</v>
      </c>
      <c r="T181" s="137">
        <v>250</v>
      </c>
      <c r="U181" s="137">
        <v>350</v>
      </c>
      <c r="V181" s="138">
        <v>250</v>
      </c>
      <c r="W181" s="136">
        <v>340</v>
      </c>
      <c r="X181" s="137">
        <v>391</v>
      </c>
      <c r="Y181" s="159">
        <v>1000000</v>
      </c>
      <c r="Z181" s="159">
        <v>1000000</v>
      </c>
      <c r="AA181" s="70">
        <v>0.05</v>
      </c>
      <c r="AB181" s="118">
        <v>0.05</v>
      </c>
      <c r="AC181" s="262">
        <f>SUMPRODUCT(O181:O190,$AA$181:$AA$190)</f>
        <v>1000000</v>
      </c>
      <c r="AD181" s="264">
        <f>SUMPRODUCT(P181:P190,$AB$181:$AB$190)</f>
        <v>1000000</v>
      </c>
      <c r="AE181" s="276">
        <f>SUMPRODUCT(Q181:Q190,$AA$181:$AA$190)</f>
        <v>954.2</v>
      </c>
      <c r="AF181" s="276">
        <f>SUMPRODUCT(R181:R190,$AB$181:$AB$190)</f>
        <v>834.3</v>
      </c>
      <c r="AG181" s="276">
        <f>SUMPRODUCT(S181:S190,$AA$181:$AA$190)</f>
        <v>880.755</v>
      </c>
      <c r="AH181" s="276">
        <f>SUMPRODUCT(T181:T190,$AB$181:$AB$190)</f>
        <v>700.16500000000019</v>
      </c>
      <c r="AI181" s="276">
        <f>SUMPRODUCT(U181:U190,$AA$181:$AA$190)</f>
        <v>1094.9549999999999</v>
      </c>
      <c r="AJ181" s="276">
        <f>SUMPRODUCT(V181:V190,$AB$181:$AB$190)</f>
        <v>700.16500000000019</v>
      </c>
      <c r="AK181" s="276">
        <f>SUMPRODUCT(W181:W190,$AA$181:$AA$190)</f>
        <v>710.44999999999993</v>
      </c>
      <c r="AL181" s="276">
        <f>SUMPRODUCT(X181:X190,$AB$181:$AB$190)</f>
        <v>691.45000000000016</v>
      </c>
      <c r="AM181" s="276">
        <f>SUMPRODUCT(Y181:Y190,$AA$181:$AA$190)</f>
        <v>1000000</v>
      </c>
      <c r="AN181" s="279">
        <f>SUMPRODUCT(Z181:Z190,$AB$181:$AB$190)</f>
        <v>1000000</v>
      </c>
      <c r="AO181" s="273">
        <f>MIN(AC181,AG181,AK181)</f>
        <v>710.44999999999993</v>
      </c>
      <c r="AP181" s="276">
        <f>MIN(AD181,AH181,AL181)</f>
        <v>691.45000000000016</v>
      </c>
      <c r="AQ181" s="276">
        <f>MIN(AE181,AI181,AM181)</f>
        <v>954.2</v>
      </c>
      <c r="AR181" s="276">
        <f>MIN(AF181,AJ181,AN181)</f>
        <v>700.16500000000019</v>
      </c>
    </row>
    <row r="182" spans="1:44" s="16" customFormat="1" ht="27.6" customHeight="1" x14ac:dyDescent="0.25">
      <c r="A182" s="218"/>
      <c r="B182" s="24" t="s">
        <v>46</v>
      </c>
      <c r="C182" s="274"/>
      <c r="D182" s="277"/>
      <c r="E182" s="277"/>
      <c r="F182" s="280"/>
      <c r="G182" s="50" t="str">
        <f t="shared" si="16"/>
        <v>ФДМ</v>
      </c>
      <c r="H182" s="49" t="str">
        <f t="shared" si="17"/>
        <v>КурьерСервисЭкспресс</v>
      </c>
      <c r="I182" s="49" t="str">
        <f t="shared" si="18"/>
        <v>КурьерСервисЭкспресс</v>
      </c>
      <c r="J182" s="52" t="str">
        <f t="shared" si="19"/>
        <v>КурьерСервисЭкспресс</v>
      </c>
      <c r="K182" s="53">
        <f t="shared" si="20"/>
        <v>340</v>
      </c>
      <c r="L182" s="48">
        <f t="shared" si="21"/>
        <v>300</v>
      </c>
      <c r="M182" s="48">
        <f t="shared" si="22"/>
        <v>400</v>
      </c>
      <c r="N182" s="54">
        <f t="shared" si="23"/>
        <v>300</v>
      </c>
      <c r="O182" s="159">
        <v>1000000</v>
      </c>
      <c r="P182" s="159">
        <v>1000000</v>
      </c>
      <c r="Q182" s="137">
        <v>627</v>
      </c>
      <c r="R182" s="138">
        <v>627</v>
      </c>
      <c r="S182" s="136">
        <v>400</v>
      </c>
      <c r="T182" s="137">
        <v>300</v>
      </c>
      <c r="U182" s="137">
        <v>400</v>
      </c>
      <c r="V182" s="138">
        <v>300</v>
      </c>
      <c r="W182" s="136">
        <v>340</v>
      </c>
      <c r="X182" s="137">
        <v>391</v>
      </c>
      <c r="Y182" s="159">
        <v>1000000</v>
      </c>
      <c r="Z182" s="159">
        <v>1000000</v>
      </c>
      <c r="AA182" s="72">
        <v>0.05</v>
      </c>
      <c r="AB182" s="119">
        <v>0.05</v>
      </c>
      <c r="AC182" s="263"/>
      <c r="AD182" s="260"/>
      <c r="AE182" s="277"/>
      <c r="AF182" s="277"/>
      <c r="AG182" s="277"/>
      <c r="AH182" s="277"/>
      <c r="AI182" s="277"/>
      <c r="AJ182" s="277"/>
      <c r="AK182" s="277"/>
      <c r="AL182" s="277"/>
      <c r="AM182" s="277"/>
      <c r="AN182" s="280"/>
      <c r="AO182" s="274"/>
      <c r="AP182" s="277"/>
      <c r="AQ182" s="277"/>
      <c r="AR182" s="277"/>
    </row>
    <row r="183" spans="1:44" s="16" customFormat="1" ht="27.6" customHeight="1" x14ac:dyDescent="0.25">
      <c r="A183" s="218"/>
      <c r="B183" s="24" t="s">
        <v>47</v>
      </c>
      <c r="C183" s="274"/>
      <c r="D183" s="277"/>
      <c r="E183" s="277"/>
      <c r="F183" s="280"/>
      <c r="G183" s="50" t="str">
        <f t="shared" si="16"/>
        <v>ФДМ</v>
      </c>
      <c r="H183" s="49" t="str">
        <f t="shared" si="17"/>
        <v>КурьерСервисЭкспресс</v>
      </c>
      <c r="I183" s="49" t="str">
        <f t="shared" si="18"/>
        <v>КурьерСервисЭкспресс</v>
      </c>
      <c r="J183" s="52" t="str">
        <f t="shared" si="19"/>
        <v>КурьерСервисЭкспресс</v>
      </c>
      <c r="K183" s="53">
        <f t="shared" si="20"/>
        <v>394</v>
      </c>
      <c r="L183" s="48">
        <f t="shared" si="21"/>
        <v>438.9</v>
      </c>
      <c r="M183" s="48">
        <f t="shared" si="22"/>
        <v>538.20000000000005</v>
      </c>
      <c r="N183" s="54">
        <f t="shared" si="23"/>
        <v>438.9</v>
      </c>
      <c r="O183" s="159">
        <v>1000000</v>
      </c>
      <c r="P183" s="159">
        <v>1000000</v>
      </c>
      <c r="Q183" s="137">
        <v>667</v>
      </c>
      <c r="R183" s="138">
        <v>667</v>
      </c>
      <c r="S183" s="136">
        <v>538.20000000000005</v>
      </c>
      <c r="T183" s="137">
        <v>438.9</v>
      </c>
      <c r="U183" s="137">
        <v>538.20000000000005</v>
      </c>
      <c r="V183" s="138">
        <v>438.9</v>
      </c>
      <c r="W183" s="136">
        <v>394</v>
      </c>
      <c r="X183" s="137">
        <v>455</v>
      </c>
      <c r="Y183" s="159">
        <v>1000000</v>
      </c>
      <c r="Z183" s="159">
        <v>1000000</v>
      </c>
      <c r="AA183" s="72">
        <v>0.05</v>
      </c>
      <c r="AB183" s="119">
        <v>0.1</v>
      </c>
      <c r="AC183" s="263"/>
      <c r="AD183" s="260"/>
      <c r="AE183" s="277"/>
      <c r="AF183" s="277"/>
      <c r="AG183" s="277"/>
      <c r="AH183" s="277"/>
      <c r="AI183" s="277"/>
      <c r="AJ183" s="277"/>
      <c r="AK183" s="277"/>
      <c r="AL183" s="277"/>
      <c r="AM183" s="277"/>
      <c r="AN183" s="280"/>
      <c r="AO183" s="274"/>
      <c r="AP183" s="277"/>
      <c r="AQ183" s="277"/>
      <c r="AR183" s="277"/>
    </row>
    <row r="184" spans="1:44" s="16" customFormat="1" ht="27.6" customHeight="1" x14ac:dyDescent="0.25">
      <c r="A184" s="218"/>
      <c r="B184" s="24" t="s">
        <v>48</v>
      </c>
      <c r="C184" s="274"/>
      <c r="D184" s="277"/>
      <c r="E184" s="277"/>
      <c r="F184" s="280"/>
      <c r="G184" s="50" t="str">
        <f t="shared" si="16"/>
        <v>ФДМ</v>
      </c>
      <c r="H184" s="49" t="str">
        <f t="shared" si="17"/>
        <v>ФДМ</v>
      </c>
      <c r="I184" s="49" t="str">
        <f t="shared" si="18"/>
        <v>КурьерСервисЭкспресс</v>
      </c>
      <c r="J184" s="52" t="str">
        <f t="shared" si="19"/>
        <v>КурьерСервисЭкспресс</v>
      </c>
      <c r="K184" s="53">
        <f t="shared" si="20"/>
        <v>448</v>
      </c>
      <c r="L184" s="48">
        <f t="shared" si="21"/>
        <v>519</v>
      </c>
      <c r="M184" s="48">
        <f t="shared" si="22"/>
        <v>642.6</v>
      </c>
      <c r="N184" s="54">
        <f t="shared" si="23"/>
        <v>520.1</v>
      </c>
      <c r="O184" s="159">
        <v>1000000</v>
      </c>
      <c r="P184" s="159">
        <v>1000000</v>
      </c>
      <c r="Q184" s="137">
        <v>702</v>
      </c>
      <c r="R184" s="138">
        <v>702</v>
      </c>
      <c r="S184" s="136">
        <v>642.6</v>
      </c>
      <c r="T184" s="137">
        <v>520.1</v>
      </c>
      <c r="U184" s="137">
        <v>642.6</v>
      </c>
      <c r="V184" s="138">
        <v>520.1</v>
      </c>
      <c r="W184" s="136">
        <v>448</v>
      </c>
      <c r="X184" s="137">
        <v>519</v>
      </c>
      <c r="Y184" s="159">
        <v>1000000</v>
      </c>
      <c r="Z184" s="159">
        <v>1000000</v>
      </c>
      <c r="AA184" s="72">
        <v>0.05</v>
      </c>
      <c r="AB184" s="119">
        <v>0.15</v>
      </c>
      <c r="AC184" s="263"/>
      <c r="AD184" s="260"/>
      <c r="AE184" s="277"/>
      <c r="AF184" s="277"/>
      <c r="AG184" s="277"/>
      <c r="AH184" s="277"/>
      <c r="AI184" s="277"/>
      <c r="AJ184" s="277"/>
      <c r="AK184" s="277"/>
      <c r="AL184" s="277"/>
      <c r="AM184" s="277"/>
      <c r="AN184" s="280"/>
      <c r="AO184" s="274"/>
      <c r="AP184" s="277"/>
      <c r="AQ184" s="277"/>
      <c r="AR184" s="277"/>
    </row>
    <row r="185" spans="1:44" s="16" customFormat="1" ht="27.6" customHeight="1" x14ac:dyDescent="0.25">
      <c r="A185" s="218"/>
      <c r="B185" s="24" t="s">
        <v>49</v>
      </c>
      <c r="C185" s="274"/>
      <c r="D185" s="277"/>
      <c r="E185" s="277"/>
      <c r="F185" s="280"/>
      <c r="G185" s="50" t="str">
        <f t="shared" si="16"/>
        <v>ФДМ</v>
      </c>
      <c r="H185" s="49" t="str">
        <f t="shared" si="17"/>
        <v>КурьерСервисЭкспресс</v>
      </c>
      <c r="I185" s="49" t="str">
        <f t="shared" si="18"/>
        <v>ЗЕСТ Экспресс</v>
      </c>
      <c r="J185" s="52" t="str">
        <f t="shared" si="19"/>
        <v>КурьерСервисЭкспресс</v>
      </c>
      <c r="K185" s="53">
        <f t="shared" si="20"/>
        <v>583</v>
      </c>
      <c r="L185" s="48">
        <f t="shared" si="21"/>
        <v>662.2</v>
      </c>
      <c r="M185" s="48">
        <f t="shared" si="22"/>
        <v>825</v>
      </c>
      <c r="N185" s="54">
        <f t="shared" si="23"/>
        <v>662.2</v>
      </c>
      <c r="O185" s="159">
        <v>1000000</v>
      </c>
      <c r="P185" s="159">
        <v>1000000</v>
      </c>
      <c r="Q185" s="137">
        <v>825</v>
      </c>
      <c r="R185" s="138">
        <v>825</v>
      </c>
      <c r="S185" s="136">
        <v>825.30000000000007</v>
      </c>
      <c r="T185" s="137">
        <v>662.2</v>
      </c>
      <c r="U185" s="137">
        <v>825.30000000000007</v>
      </c>
      <c r="V185" s="138">
        <v>662.2</v>
      </c>
      <c r="W185" s="136">
        <v>583</v>
      </c>
      <c r="X185" s="137">
        <v>679</v>
      </c>
      <c r="Y185" s="159">
        <v>1000000</v>
      </c>
      <c r="Z185" s="159">
        <v>1000000</v>
      </c>
      <c r="AA185" s="72">
        <v>0.1</v>
      </c>
      <c r="AB185" s="119">
        <v>0.2</v>
      </c>
      <c r="AC185" s="263"/>
      <c r="AD185" s="260"/>
      <c r="AE185" s="277"/>
      <c r="AF185" s="277"/>
      <c r="AG185" s="277"/>
      <c r="AH185" s="277"/>
      <c r="AI185" s="277"/>
      <c r="AJ185" s="277"/>
      <c r="AK185" s="277"/>
      <c r="AL185" s="277"/>
      <c r="AM185" s="277"/>
      <c r="AN185" s="280"/>
      <c r="AO185" s="274"/>
      <c r="AP185" s="277"/>
      <c r="AQ185" s="277"/>
      <c r="AR185" s="277"/>
    </row>
    <row r="186" spans="1:44" s="16" customFormat="1" ht="27.6" customHeight="1" x14ac:dyDescent="0.25">
      <c r="A186" s="218"/>
      <c r="B186" s="24" t="s">
        <v>50</v>
      </c>
      <c r="C186" s="274"/>
      <c r="D186" s="277"/>
      <c r="E186" s="277"/>
      <c r="F186" s="280"/>
      <c r="G186" s="50" t="str">
        <f t="shared" si="16"/>
        <v>ФДМ</v>
      </c>
      <c r="H186" s="49" t="str">
        <f t="shared" si="17"/>
        <v>ФДМ</v>
      </c>
      <c r="I186" s="49" t="str">
        <f t="shared" si="18"/>
        <v>ЗЕСТ Экспресс</v>
      </c>
      <c r="J186" s="52" t="str">
        <f t="shared" si="19"/>
        <v>КурьерСервисЭкспресс</v>
      </c>
      <c r="K186" s="53">
        <f t="shared" si="20"/>
        <v>718</v>
      </c>
      <c r="L186" s="48">
        <f t="shared" si="21"/>
        <v>839</v>
      </c>
      <c r="M186" s="48">
        <f t="shared" si="22"/>
        <v>959</v>
      </c>
      <c r="N186" s="54">
        <f t="shared" si="23"/>
        <v>865.2</v>
      </c>
      <c r="O186" s="159">
        <v>1000000</v>
      </c>
      <c r="P186" s="159">
        <v>1000000</v>
      </c>
      <c r="Q186" s="137">
        <v>959</v>
      </c>
      <c r="R186" s="138">
        <v>959</v>
      </c>
      <c r="S186" s="136">
        <v>1086.3</v>
      </c>
      <c r="T186" s="137">
        <v>865.2</v>
      </c>
      <c r="U186" s="137">
        <v>1086.3</v>
      </c>
      <c r="V186" s="138">
        <v>865.2</v>
      </c>
      <c r="W186" s="136">
        <v>718</v>
      </c>
      <c r="X186" s="137">
        <v>839</v>
      </c>
      <c r="Y186" s="159">
        <v>1000000</v>
      </c>
      <c r="Z186" s="159">
        <v>1000000</v>
      </c>
      <c r="AA186" s="72">
        <v>0.2</v>
      </c>
      <c r="AB186" s="119">
        <v>0.2</v>
      </c>
      <c r="AC186" s="263"/>
      <c r="AD186" s="260"/>
      <c r="AE186" s="277"/>
      <c r="AF186" s="277"/>
      <c r="AG186" s="277"/>
      <c r="AH186" s="277"/>
      <c r="AI186" s="277"/>
      <c r="AJ186" s="277"/>
      <c r="AK186" s="277"/>
      <c r="AL186" s="277"/>
      <c r="AM186" s="277"/>
      <c r="AN186" s="280"/>
      <c r="AO186" s="274"/>
      <c r="AP186" s="277"/>
      <c r="AQ186" s="277"/>
      <c r="AR186" s="277"/>
    </row>
    <row r="187" spans="1:44" s="16" customFormat="1" ht="27.6" customHeight="1" x14ac:dyDescent="0.25">
      <c r="A187" s="218"/>
      <c r="B187" s="24" t="s">
        <v>51</v>
      </c>
      <c r="C187" s="274"/>
      <c r="D187" s="277"/>
      <c r="E187" s="277"/>
      <c r="F187" s="280"/>
      <c r="G187" s="50" t="str">
        <f t="shared" si="16"/>
        <v>ФДМ</v>
      </c>
      <c r="H187" s="49" t="str">
        <f t="shared" si="17"/>
        <v>ФДМ</v>
      </c>
      <c r="I187" s="49" t="str">
        <f t="shared" si="18"/>
        <v>ЗЕСТ Экспресс</v>
      </c>
      <c r="J187" s="52" t="str">
        <f t="shared" si="19"/>
        <v>КурьерСервисЭкспресс</v>
      </c>
      <c r="K187" s="53">
        <f t="shared" si="20"/>
        <v>853</v>
      </c>
      <c r="L187" s="48">
        <f t="shared" si="21"/>
        <v>999</v>
      </c>
      <c r="M187" s="48">
        <f t="shared" si="22"/>
        <v>1102</v>
      </c>
      <c r="N187" s="54">
        <f t="shared" si="23"/>
        <v>1068.2</v>
      </c>
      <c r="O187" s="159">
        <v>1000000</v>
      </c>
      <c r="P187" s="159">
        <v>1000000</v>
      </c>
      <c r="Q187" s="137">
        <v>1102</v>
      </c>
      <c r="R187" s="138">
        <v>1102</v>
      </c>
      <c r="S187" s="136">
        <v>1347.3</v>
      </c>
      <c r="T187" s="137">
        <v>1068.2</v>
      </c>
      <c r="U187" s="137">
        <v>1347.3</v>
      </c>
      <c r="V187" s="138">
        <v>1068.2</v>
      </c>
      <c r="W187" s="136">
        <v>853</v>
      </c>
      <c r="X187" s="137">
        <v>999</v>
      </c>
      <c r="Y187" s="159">
        <v>1000000</v>
      </c>
      <c r="Z187" s="159">
        <v>1000000</v>
      </c>
      <c r="AA187" s="72">
        <v>0.2</v>
      </c>
      <c r="AB187" s="119">
        <v>0.1</v>
      </c>
      <c r="AC187" s="263"/>
      <c r="AD187" s="260"/>
      <c r="AE187" s="277"/>
      <c r="AF187" s="277"/>
      <c r="AG187" s="277"/>
      <c r="AH187" s="277"/>
      <c r="AI187" s="277"/>
      <c r="AJ187" s="277"/>
      <c r="AK187" s="277"/>
      <c r="AL187" s="277"/>
      <c r="AM187" s="277"/>
      <c r="AN187" s="280"/>
      <c r="AO187" s="274"/>
      <c r="AP187" s="277"/>
      <c r="AQ187" s="277"/>
      <c r="AR187" s="277"/>
    </row>
    <row r="188" spans="1:44" s="16" customFormat="1" ht="27.6" customHeight="1" x14ac:dyDescent="0.25">
      <c r="A188" s="218"/>
      <c r="B188" s="24" t="s">
        <v>52</v>
      </c>
      <c r="C188" s="274"/>
      <c r="D188" s="277"/>
      <c r="E188" s="277"/>
      <c r="F188" s="280"/>
      <c r="G188" s="50" t="str">
        <f t="shared" si="16"/>
        <v>КурьерСервисЭкспресс</v>
      </c>
      <c r="H188" s="49" t="str">
        <f t="shared" si="17"/>
        <v>ФДМ</v>
      </c>
      <c r="I188" s="49" t="str">
        <f t="shared" si="18"/>
        <v>ЗЕСТ Экспресс</v>
      </c>
      <c r="J188" s="52" t="str">
        <f t="shared" si="19"/>
        <v>ЗЕСТ Экспресс</v>
      </c>
      <c r="K188" s="53">
        <f t="shared" si="20"/>
        <v>850.5</v>
      </c>
      <c r="L188" s="48">
        <f t="shared" si="21"/>
        <v>1159</v>
      </c>
      <c r="M188" s="48">
        <f t="shared" si="22"/>
        <v>1256</v>
      </c>
      <c r="N188" s="54">
        <f t="shared" si="23"/>
        <v>1256</v>
      </c>
      <c r="O188" s="159">
        <v>1000000</v>
      </c>
      <c r="P188" s="159">
        <v>1000000</v>
      </c>
      <c r="Q188" s="137">
        <v>1256</v>
      </c>
      <c r="R188" s="138">
        <v>1256</v>
      </c>
      <c r="S188" s="136">
        <v>850.5</v>
      </c>
      <c r="T188" s="137">
        <v>1271.2</v>
      </c>
      <c r="U188" s="137">
        <v>1608.3</v>
      </c>
      <c r="V188" s="138">
        <v>1271.2</v>
      </c>
      <c r="W188" s="136">
        <v>988</v>
      </c>
      <c r="X188" s="137">
        <v>1159</v>
      </c>
      <c r="Y188" s="159">
        <v>1000000</v>
      </c>
      <c r="Z188" s="159">
        <v>1000000</v>
      </c>
      <c r="AA188" s="72">
        <v>0.15</v>
      </c>
      <c r="AB188" s="119">
        <v>0.05</v>
      </c>
      <c r="AC188" s="263"/>
      <c r="AD188" s="260"/>
      <c r="AE188" s="277"/>
      <c r="AF188" s="277"/>
      <c r="AG188" s="277"/>
      <c r="AH188" s="277"/>
      <c r="AI188" s="277"/>
      <c r="AJ188" s="277"/>
      <c r="AK188" s="277"/>
      <c r="AL188" s="277"/>
      <c r="AM188" s="277"/>
      <c r="AN188" s="280"/>
      <c r="AO188" s="274"/>
      <c r="AP188" s="277"/>
      <c r="AQ188" s="277"/>
      <c r="AR188" s="277"/>
    </row>
    <row r="189" spans="1:44" s="16" customFormat="1" ht="26.4" customHeight="1" x14ac:dyDescent="0.25">
      <c r="A189" s="218"/>
      <c r="B189" s="24" t="s">
        <v>53</v>
      </c>
      <c r="C189" s="274"/>
      <c r="D189" s="277"/>
      <c r="E189" s="277"/>
      <c r="F189" s="280"/>
      <c r="G189" s="50" t="str">
        <f t="shared" si="16"/>
        <v>КурьерСервисЭкспресс</v>
      </c>
      <c r="H189" s="49" t="str">
        <f t="shared" si="17"/>
        <v>ФДМ</v>
      </c>
      <c r="I189" s="49" t="str">
        <f t="shared" si="18"/>
        <v>ЗЕСТ Экспресс</v>
      </c>
      <c r="J189" s="52" t="str">
        <f t="shared" si="19"/>
        <v>ЗЕСТ Экспресс</v>
      </c>
      <c r="K189" s="53">
        <f t="shared" si="20"/>
        <v>850.5</v>
      </c>
      <c r="L189" s="48">
        <f t="shared" si="21"/>
        <v>1319</v>
      </c>
      <c r="M189" s="48">
        <f t="shared" si="22"/>
        <v>1403</v>
      </c>
      <c r="N189" s="54">
        <f t="shared" si="23"/>
        <v>1403</v>
      </c>
      <c r="O189" s="159">
        <v>1000000</v>
      </c>
      <c r="P189" s="159">
        <v>1000000</v>
      </c>
      <c r="Q189" s="137">
        <v>1403</v>
      </c>
      <c r="R189" s="138">
        <v>1403</v>
      </c>
      <c r="S189" s="136">
        <v>850.5</v>
      </c>
      <c r="T189" s="137">
        <v>1461.6000000000001</v>
      </c>
      <c r="U189" s="137">
        <v>1855.8</v>
      </c>
      <c r="V189" s="138">
        <v>1461.6000000000001</v>
      </c>
      <c r="W189" s="136">
        <v>1123</v>
      </c>
      <c r="X189" s="137">
        <v>1319</v>
      </c>
      <c r="Y189" s="159">
        <v>1000000</v>
      </c>
      <c r="Z189" s="159">
        <v>1000000</v>
      </c>
      <c r="AA189" s="72">
        <v>0.1</v>
      </c>
      <c r="AB189" s="119">
        <v>0.05</v>
      </c>
      <c r="AC189" s="263"/>
      <c r="AD189" s="260"/>
      <c r="AE189" s="277"/>
      <c r="AF189" s="277"/>
      <c r="AG189" s="277"/>
      <c r="AH189" s="277"/>
      <c r="AI189" s="277"/>
      <c r="AJ189" s="277"/>
      <c r="AK189" s="277"/>
      <c r="AL189" s="277"/>
      <c r="AM189" s="277"/>
      <c r="AN189" s="280"/>
      <c r="AO189" s="274"/>
      <c r="AP189" s="277"/>
      <c r="AQ189" s="277"/>
      <c r="AR189" s="277"/>
    </row>
    <row r="190" spans="1:44" s="16" customFormat="1" ht="42" customHeight="1" thickBot="1" x14ac:dyDescent="0.3">
      <c r="A190" s="218"/>
      <c r="B190" s="28" t="s">
        <v>54</v>
      </c>
      <c r="C190" s="275"/>
      <c r="D190" s="278"/>
      <c r="E190" s="278"/>
      <c r="F190" s="281"/>
      <c r="G190" s="50" t="str">
        <f t="shared" si="16"/>
        <v>ФДМ</v>
      </c>
      <c r="H190" s="49" t="str">
        <f t="shared" si="17"/>
        <v>ФДМ</v>
      </c>
      <c r="I190" s="49" t="str">
        <f t="shared" si="18"/>
        <v>ЗЕСТ Экспресс</v>
      </c>
      <c r="J190" s="52" t="str">
        <f t="shared" si="19"/>
        <v>ЗЕСТ Экспресс</v>
      </c>
      <c r="K190" s="53">
        <f t="shared" si="20"/>
        <v>27</v>
      </c>
      <c r="L190" s="48">
        <f t="shared" si="21"/>
        <v>32</v>
      </c>
      <c r="M190" s="48">
        <f t="shared" si="22"/>
        <v>21</v>
      </c>
      <c r="N190" s="54">
        <f t="shared" si="23"/>
        <v>21</v>
      </c>
      <c r="O190" s="159">
        <v>1000000</v>
      </c>
      <c r="P190" s="159">
        <v>1000000</v>
      </c>
      <c r="Q190" s="137">
        <v>21</v>
      </c>
      <c r="R190" s="138">
        <v>21</v>
      </c>
      <c r="S190" s="136">
        <v>46.800000000000004</v>
      </c>
      <c r="T190" s="137">
        <v>36.4</v>
      </c>
      <c r="U190" s="137">
        <v>46.800000000000004</v>
      </c>
      <c r="V190" s="138">
        <v>36.4</v>
      </c>
      <c r="W190" s="136">
        <v>27</v>
      </c>
      <c r="X190" s="137">
        <v>32</v>
      </c>
      <c r="Y190" s="159">
        <v>1000000</v>
      </c>
      <c r="Z190" s="159">
        <v>1000000</v>
      </c>
      <c r="AA190" s="72">
        <v>0.05</v>
      </c>
      <c r="AB190" s="119">
        <v>0.05</v>
      </c>
      <c r="AC190" s="263"/>
      <c r="AD190" s="260"/>
      <c r="AE190" s="278"/>
      <c r="AF190" s="278"/>
      <c r="AG190" s="278"/>
      <c r="AH190" s="278"/>
      <c r="AI190" s="278"/>
      <c r="AJ190" s="278"/>
      <c r="AK190" s="278"/>
      <c r="AL190" s="278"/>
      <c r="AM190" s="278"/>
      <c r="AN190" s="281"/>
      <c r="AO190" s="275"/>
      <c r="AP190" s="278"/>
      <c r="AQ190" s="278"/>
      <c r="AR190" s="278"/>
    </row>
    <row r="191" spans="1:44" s="35" customFormat="1" ht="42" hidden="1" customHeight="1" x14ac:dyDescent="0.25">
      <c r="A191" s="36"/>
      <c r="B191" s="30"/>
      <c r="C191" s="31"/>
      <c r="D191" s="32"/>
      <c r="E191" s="33"/>
      <c r="F191" s="34"/>
      <c r="G191" s="50" t="e">
        <f t="shared" si="16"/>
        <v>#REF!</v>
      </c>
      <c r="H191" s="49" t="e">
        <f t="shared" si="17"/>
        <v>#REF!</v>
      </c>
      <c r="I191" s="49" t="e">
        <f t="shared" si="18"/>
        <v>#REF!</v>
      </c>
      <c r="J191" s="52" t="e">
        <f t="shared" si="19"/>
        <v>#REF!</v>
      </c>
      <c r="K191" s="53" t="e">
        <f t="shared" si="20"/>
        <v>#REF!</v>
      </c>
      <c r="L191" s="48" t="e">
        <f t="shared" si="21"/>
        <v>#REF!</v>
      </c>
      <c r="M191" s="48" t="e">
        <f t="shared" si="22"/>
        <v>#REF!</v>
      </c>
      <c r="N191" s="54" t="e">
        <f t="shared" si="23"/>
        <v>#REF!</v>
      </c>
      <c r="O191" s="47" t="e">
        <f>SUMPRODUCT(#REF!,O181:O190)</f>
        <v>#REF!</v>
      </c>
      <c r="P191" s="32" t="e">
        <f>SUMPRODUCT(#REF!,P181:P190)</f>
        <v>#REF!</v>
      </c>
      <c r="Q191" s="38"/>
      <c r="R191" s="34" t="e">
        <f>SUMPRODUCT(#REF!,R181:R190)</f>
        <v>#REF!</v>
      </c>
      <c r="S191" s="31" t="e">
        <f>SUMPRODUCT(#REF!,S181:S190)</f>
        <v>#REF!</v>
      </c>
      <c r="T191" s="43"/>
      <c r="U191" s="43" t="e">
        <f>SUMPRODUCT(#REF!,U181:U190)</f>
        <v>#REF!</v>
      </c>
      <c r="V191" s="44"/>
      <c r="W191" s="31" t="e">
        <f>SUMPRODUCT(#REF!,W181:W190)</f>
        <v>#REF!</v>
      </c>
      <c r="X191" s="32" t="e">
        <f>SUMPRODUCT(#REF!,X181:X190)</f>
        <v>#REF!</v>
      </c>
      <c r="Y191" s="33" t="e">
        <f>SUMPRODUCT(#REF!,Y181:Y190)</f>
        <v>#REF!</v>
      </c>
      <c r="Z191" s="34" t="e">
        <f>SUMPRODUCT(#REF!,Z181:Z190)</f>
        <v>#REF!</v>
      </c>
      <c r="AA191" s="74">
        <f>SUM(AA181:AA190)</f>
        <v>1</v>
      </c>
      <c r="AB191" s="121">
        <f>SUM(AB181:AB190)</f>
        <v>1</v>
      </c>
      <c r="AC191" s="31"/>
      <c r="AD191" s="32"/>
      <c r="AE191" s="38"/>
      <c r="AF191" s="32"/>
      <c r="AG191" s="33"/>
      <c r="AH191" s="43"/>
      <c r="AI191" s="43"/>
      <c r="AJ191" s="43"/>
      <c r="AK191" s="33"/>
      <c r="AL191" s="32"/>
      <c r="AM191" s="33"/>
      <c r="AN191" s="34"/>
      <c r="AO191" s="31"/>
      <c r="AP191" s="32"/>
      <c r="AQ191" s="38"/>
      <c r="AR191" s="32"/>
    </row>
    <row r="192" spans="1:44" s="16" customFormat="1" ht="28.8" x14ac:dyDescent="0.25">
      <c r="A192" s="187" t="s">
        <v>13</v>
      </c>
      <c r="B192" s="24" t="s">
        <v>42</v>
      </c>
      <c r="C192" s="273" t="str">
        <f>IF(AO192=AC192,$AC$34,IF(AO192=AG192,$AG$34,IF(AO192=AK192,$AK$34,0)))</f>
        <v>ФДМ</v>
      </c>
      <c r="D192" s="276" t="str">
        <f>IF(AP192=AD192,$AC$34,IF(AP192=AH192,$AG$34,IF(AP192=AL192,$AK$34,0)))</f>
        <v>ФДМ</v>
      </c>
      <c r="E192" s="276" t="str">
        <f>IF(AQ192=AE192,$AC$34,IF(AQ192=AI192,$AG$34,IF(AQ192=AM192,$AK$34,0)))</f>
        <v>ФДМ</v>
      </c>
      <c r="F192" s="279" t="str">
        <f>IF(AR192=AF192,$AC$34,IF(AR192=AJ192,$AG$34,IF(AR192=AN192,$AK$34,0)))</f>
        <v>КурьерСервисЭкспресс</v>
      </c>
      <c r="G192" s="50" t="str">
        <f t="shared" si="16"/>
        <v>КурьерСервисЭкспресс</v>
      </c>
      <c r="H192" s="49" t="str">
        <f t="shared" si="17"/>
        <v>ЗЕСТ Экспресс</v>
      </c>
      <c r="I192" s="49" t="str">
        <f t="shared" si="18"/>
        <v>КурьерСервисЭкспресс</v>
      </c>
      <c r="J192" s="52" t="str">
        <f t="shared" si="19"/>
        <v>КурьерСервисЭкспресс</v>
      </c>
      <c r="K192" s="53">
        <f t="shared" si="20"/>
        <v>350</v>
      </c>
      <c r="L192" s="48">
        <f t="shared" si="21"/>
        <v>368</v>
      </c>
      <c r="M192" s="48">
        <f t="shared" si="22"/>
        <v>350</v>
      </c>
      <c r="N192" s="54">
        <f t="shared" si="23"/>
        <v>250</v>
      </c>
      <c r="O192" s="159">
        <v>1000000</v>
      </c>
      <c r="P192" s="137">
        <v>368</v>
      </c>
      <c r="Q192" s="159">
        <v>1000000</v>
      </c>
      <c r="R192" s="159">
        <v>1000000</v>
      </c>
      <c r="S192" s="136">
        <v>350</v>
      </c>
      <c r="T192" s="159">
        <v>1000000</v>
      </c>
      <c r="U192" s="137">
        <v>350</v>
      </c>
      <c r="V192" s="138">
        <v>250</v>
      </c>
      <c r="W192" s="136">
        <v>460</v>
      </c>
      <c r="X192" s="137">
        <v>530</v>
      </c>
      <c r="Y192" s="137">
        <v>460</v>
      </c>
      <c r="Z192" s="138">
        <v>530</v>
      </c>
      <c r="AA192" s="70">
        <v>0.05</v>
      </c>
      <c r="AB192" s="118">
        <v>0.05</v>
      </c>
      <c r="AC192" s="262">
        <f>SUMPRODUCT(O192:O201,$AA$192:$AA$201)</f>
        <v>1000000</v>
      </c>
      <c r="AD192" s="264">
        <f>SUMPRODUCT(P192:P201,$AB$192:$AB$201)</f>
        <v>1982.2500000000002</v>
      </c>
      <c r="AE192" s="276">
        <f>SUMPRODUCT(Q192:Q201,$AA$192:$AA$201)</f>
        <v>1000000</v>
      </c>
      <c r="AF192" s="276">
        <f>SUMPRODUCT(R192:R201,$AB$192:$AB$201)</f>
        <v>1000000</v>
      </c>
      <c r="AG192" s="276">
        <f>SUMPRODUCT(S192:S201,$AA$192:$AA$201)</f>
        <v>2206.0500000000002</v>
      </c>
      <c r="AH192" s="276">
        <f>SUMPRODUCT(T192:T201,$AB$192:$AB$201)</f>
        <v>1000000</v>
      </c>
      <c r="AI192" s="276">
        <f>SUMPRODUCT(U192:U201,$AA$192:$AA$201)</f>
        <v>1553.6399999999999</v>
      </c>
      <c r="AJ192" s="276">
        <f>SUMPRODUCT(V192:V201,$AB$192:$AB$201)</f>
        <v>977.54000000000008</v>
      </c>
      <c r="AK192" s="276">
        <f>SUMPRODUCT(W192:W201,$AA$192:$AA$201)</f>
        <v>1369.75</v>
      </c>
      <c r="AL192" s="276">
        <f>SUMPRODUCT(X192:X201,$AB$192:$AB$201)</f>
        <v>1503.5</v>
      </c>
      <c r="AM192" s="276">
        <f>SUMPRODUCT(Y192:Y201,$AA$192:$AA$201)</f>
        <v>1369.75</v>
      </c>
      <c r="AN192" s="279">
        <f>SUMPRODUCT(Z192:Z201,$AB$192:$AB$201)</f>
        <v>1503.5</v>
      </c>
      <c r="AO192" s="273">
        <f>MIN(AC192,AG192,AK192)</f>
        <v>1369.75</v>
      </c>
      <c r="AP192" s="276">
        <f>MIN(AD192,AH192,AL192)</f>
        <v>1503.5</v>
      </c>
      <c r="AQ192" s="276">
        <f>MIN(AE192,AI192,AM192)</f>
        <v>1369.75</v>
      </c>
      <c r="AR192" s="276">
        <f>MIN(AF192,AJ192,AN192)</f>
        <v>977.54000000000008</v>
      </c>
    </row>
    <row r="193" spans="1:44" s="16" customFormat="1" ht="27.6" customHeight="1" x14ac:dyDescent="0.25">
      <c r="A193" s="187"/>
      <c r="B193" s="24" t="s">
        <v>46</v>
      </c>
      <c r="C193" s="274"/>
      <c r="D193" s="277"/>
      <c r="E193" s="277"/>
      <c r="F193" s="280"/>
      <c r="G193" s="50" t="str">
        <f t="shared" si="16"/>
        <v>КурьерСервисЭкспресс</v>
      </c>
      <c r="H193" s="49" t="str">
        <f t="shared" si="17"/>
        <v>ЗЕСТ Экспресс</v>
      </c>
      <c r="I193" s="49" t="str">
        <f t="shared" si="18"/>
        <v>КурьерСервисЭкспресс</v>
      </c>
      <c r="J193" s="52" t="str">
        <f t="shared" si="19"/>
        <v>КурьерСервисЭкспресс</v>
      </c>
      <c r="K193" s="53">
        <f t="shared" si="20"/>
        <v>400</v>
      </c>
      <c r="L193" s="48">
        <f t="shared" si="21"/>
        <v>381</v>
      </c>
      <c r="M193" s="48">
        <f t="shared" si="22"/>
        <v>400</v>
      </c>
      <c r="N193" s="54">
        <f t="shared" si="23"/>
        <v>300</v>
      </c>
      <c r="O193" s="159">
        <v>1000000</v>
      </c>
      <c r="P193" s="137">
        <v>381</v>
      </c>
      <c r="Q193" s="159">
        <v>1000000</v>
      </c>
      <c r="R193" s="159">
        <v>1000000</v>
      </c>
      <c r="S193" s="136">
        <v>400</v>
      </c>
      <c r="T193" s="159">
        <v>1000000</v>
      </c>
      <c r="U193" s="137">
        <v>400</v>
      </c>
      <c r="V193" s="138">
        <v>300</v>
      </c>
      <c r="W193" s="136">
        <v>460</v>
      </c>
      <c r="X193" s="137">
        <v>530</v>
      </c>
      <c r="Y193" s="137">
        <v>460</v>
      </c>
      <c r="Z193" s="138">
        <v>530</v>
      </c>
      <c r="AA193" s="72">
        <v>0.05</v>
      </c>
      <c r="AB193" s="119">
        <v>0.05</v>
      </c>
      <c r="AC193" s="263"/>
      <c r="AD193" s="260"/>
      <c r="AE193" s="277"/>
      <c r="AF193" s="277"/>
      <c r="AG193" s="277"/>
      <c r="AH193" s="277"/>
      <c r="AI193" s="277"/>
      <c r="AJ193" s="277"/>
      <c r="AK193" s="277"/>
      <c r="AL193" s="277"/>
      <c r="AM193" s="277"/>
      <c r="AN193" s="280"/>
      <c r="AO193" s="274"/>
      <c r="AP193" s="277"/>
      <c r="AQ193" s="277"/>
      <c r="AR193" s="277"/>
    </row>
    <row r="194" spans="1:44" s="16" customFormat="1" ht="27.6" customHeight="1" x14ac:dyDescent="0.25">
      <c r="A194" s="187"/>
      <c r="B194" s="24" t="s">
        <v>47</v>
      </c>
      <c r="C194" s="274"/>
      <c r="D194" s="277"/>
      <c r="E194" s="277"/>
      <c r="F194" s="280"/>
      <c r="G194" s="50" t="str">
        <f t="shared" si="16"/>
        <v>ФДМ</v>
      </c>
      <c r="H194" s="49" t="str">
        <f t="shared" si="17"/>
        <v>ЗЕСТ Экспресс</v>
      </c>
      <c r="I194" s="49" t="str">
        <f t="shared" si="18"/>
        <v>ФДМ</v>
      </c>
      <c r="J194" s="52" t="str">
        <f t="shared" si="19"/>
        <v>КурьерСервисЭкспресс</v>
      </c>
      <c r="K194" s="53">
        <f t="shared" si="20"/>
        <v>590</v>
      </c>
      <c r="L194" s="48">
        <f t="shared" si="21"/>
        <v>729</v>
      </c>
      <c r="M194" s="48">
        <f t="shared" si="22"/>
        <v>590</v>
      </c>
      <c r="N194" s="54">
        <f t="shared" si="23"/>
        <v>582.40000000000009</v>
      </c>
      <c r="O194" s="159">
        <v>1000000</v>
      </c>
      <c r="P194" s="137">
        <v>729</v>
      </c>
      <c r="Q194" s="159">
        <v>1000000</v>
      </c>
      <c r="R194" s="159">
        <v>1000000</v>
      </c>
      <c r="S194" s="136">
        <v>846</v>
      </c>
      <c r="T194" s="159">
        <v>1000000</v>
      </c>
      <c r="U194" s="137">
        <v>709.2</v>
      </c>
      <c r="V194" s="138">
        <v>582.40000000000009</v>
      </c>
      <c r="W194" s="136">
        <v>590</v>
      </c>
      <c r="X194" s="137">
        <v>730</v>
      </c>
      <c r="Y194" s="137">
        <v>590</v>
      </c>
      <c r="Z194" s="138">
        <v>730</v>
      </c>
      <c r="AA194" s="72">
        <v>0.05</v>
      </c>
      <c r="AB194" s="119">
        <v>0.1</v>
      </c>
      <c r="AC194" s="263"/>
      <c r="AD194" s="260"/>
      <c r="AE194" s="277"/>
      <c r="AF194" s="277"/>
      <c r="AG194" s="277"/>
      <c r="AH194" s="277"/>
      <c r="AI194" s="277"/>
      <c r="AJ194" s="277"/>
      <c r="AK194" s="277"/>
      <c r="AL194" s="277"/>
      <c r="AM194" s="277"/>
      <c r="AN194" s="280"/>
      <c r="AO194" s="274"/>
      <c r="AP194" s="277"/>
      <c r="AQ194" s="277"/>
      <c r="AR194" s="277"/>
    </row>
    <row r="195" spans="1:44" s="16" customFormat="1" ht="27.6" customHeight="1" x14ac:dyDescent="0.25">
      <c r="A195" s="187"/>
      <c r="B195" s="24" t="s">
        <v>48</v>
      </c>
      <c r="C195" s="274"/>
      <c r="D195" s="277"/>
      <c r="E195" s="277"/>
      <c r="F195" s="280"/>
      <c r="G195" s="50" t="str">
        <f t="shared" si="16"/>
        <v>ФДМ</v>
      </c>
      <c r="H195" s="49" t="str">
        <f t="shared" si="17"/>
        <v>ФДМ</v>
      </c>
      <c r="I195" s="49" t="str">
        <f t="shared" si="18"/>
        <v>ФДМ</v>
      </c>
      <c r="J195" s="52" t="str">
        <f t="shared" si="19"/>
        <v>КурьерСервисЭкспресс</v>
      </c>
      <c r="K195" s="53">
        <f t="shared" si="20"/>
        <v>720</v>
      </c>
      <c r="L195" s="48">
        <f t="shared" si="21"/>
        <v>930</v>
      </c>
      <c r="M195" s="48">
        <f t="shared" si="22"/>
        <v>720</v>
      </c>
      <c r="N195" s="54">
        <f t="shared" si="23"/>
        <v>705.59999999999991</v>
      </c>
      <c r="O195" s="159">
        <v>1000000</v>
      </c>
      <c r="P195" s="137">
        <v>1056</v>
      </c>
      <c r="Q195" s="159">
        <v>1000000</v>
      </c>
      <c r="R195" s="159">
        <v>1000000</v>
      </c>
      <c r="S195" s="136">
        <v>1098</v>
      </c>
      <c r="T195" s="159">
        <v>1000000</v>
      </c>
      <c r="U195" s="137">
        <v>867.6</v>
      </c>
      <c r="V195" s="138">
        <v>705.59999999999991</v>
      </c>
      <c r="W195" s="136">
        <v>720</v>
      </c>
      <c r="X195" s="137">
        <v>930</v>
      </c>
      <c r="Y195" s="137">
        <v>720</v>
      </c>
      <c r="Z195" s="138">
        <v>930</v>
      </c>
      <c r="AA195" s="72">
        <v>0.05</v>
      </c>
      <c r="AB195" s="119">
        <v>0.15</v>
      </c>
      <c r="AC195" s="263"/>
      <c r="AD195" s="260"/>
      <c r="AE195" s="277"/>
      <c r="AF195" s="277"/>
      <c r="AG195" s="277"/>
      <c r="AH195" s="277"/>
      <c r="AI195" s="277"/>
      <c r="AJ195" s="277"/>
      <c r="AK195" s="277"/>
      <c r="AL195" s="277"/>
      <c r="AM195" s="277"/>
      <c r="AN195" s="280"/>
      <c r="AO195" s="274"/>
      <c r="AP195" s="277"/>
      <c r="AQ195" s="277"/>
      <c r="AR195" s="277"/>
    </row>
    <row r="196" spans="1:44" s="16" customFormat="1" ht="27.6" customHeight="1" x14ac:dyDescent="0.25">
      <c r="A196" s="187"/>
      <c r="B196" s="24" t="s">
        <v>49</v>
      </c>
      <c r="C196" s="274"/>
      <c r="D196" s="277"/>
      <c r="E196" s="277"/>
      <c r="F196" s="280"/>
      <c r="G196" s="50" t="str">
        <f t="shared" si="16"/>
        <v>ФДМ</v>
      </c>
      <c r="H196" s="49" t="str">
        <f t="shared" si="17"/>
        <v>ФДМ</v>
      </c>
      <c r="I196" s="49" t="str">
        <f t="shared" si="18"/>
        <v>ФДМ</v>
      </c>
      <c r="J196" s="52" t="str">
        <f t="shared" si="19"/>
        <v>КурьерСервисЭкспресс</v>
      </c>
      <c r="K196" s="53">
        <f t="shared" si="20"/>
        <v>1045</v>
      </c>
      <c r="L196" s="48">
        <f t="shared" si="21"/>
        <v>1430</v>
      </c>
      <c r="M196" s="48">
        <f t="shared" si="22"/>
        <v>1045</v>
      </c>
      <c r="N196" s="54">
        <f t="shared" si="23"/>
        <v>921.2</v>
      </c>
      <c r="O196" s="159">
        <v>1000000</v>
      </c>
      <c r="P196" s="137">
        <v>1876</v>
      </c>
      <c r="Q196" s="159">
        <v>1000000</v>
      </c>
      <c r="R196" s="159">
        <v>1000000</v>
      </c>
      <c r="S196" s="136">
        <v>1539</v>
      </c>
      <c r="T196" s="159">
        <v>1000000</v>
      </c>
      <c r="U196" s="137">
        <v>1144.8</v>
      </c>
      <c r="V196" s="138">
        <v>921.2</v>
      </c>
      <c r="W196" s="136">
        <v>1045</v>
      </c>
      <c r="X196" s="137">
        <v>1430</v>
      </c>
      <c r="Y196" s="137">
        <v>1045</v>
      </c>
      <c r="Z196" s="138">
        <v>1430</v>
      </c>
      <c r="AA196" s="72">
        <v>0.1</v>
      </c>
      <c r="AB196" s="119">
        <v>0.2</v>
      </c>
      <c r="AC196" s="263"/>
      <c r="AD196" s="260"/>
      <c r="AE196" s="277"/>
      <c r="AF196" s="277"/>
      <c r="AG196" s="277"/>
      <c r="AH196" s="277"/>
      <c r="AI196" s="277"/>
      <c r="AJ196" s="277"/>
      <c r="AK196" s="277"/>
      <c r="AL196" s="277"/>
      <c r="AM196" s="277"/>
      <c r="AN196" s="280"/>
      <c r="AO196" s="274"/>
      <c r="AP196" s="277"/>
      <c r="AQ196" s="277"/>
      <c r="AR196" s="277"/>
    </row>
    <row r="197" spans="1:44" s="16" customFormat="1" ht="27.6" customHeight="1" x14ac:dyDescent="0.25">
      <c r="A197" s="187"/>
      <c r="B197" s="24" t="s">
        <v>50</v>
      </c>
      <c r="C197" s="274"/>
      <c r="D197" s="277"/>
      <c r="E197" s="277"/>
      <c r="F197" s="280"/>
      <c r="G197" s="50" t="str">
        <f t="shared" si="16"/>
        <v>ФДМ</v>
      </c>
      <c r="H197" s="49" t="str">
        <f t="shared" si="17"/>
        <v>ФДМ</v>
      </c>
      <c r="I197" s="49" t="str">
        <f t="shared" si="18"/>
        <v>ФДМ</v>
      </c>
      <c r="J197" s="52" t="str">
        <f t="shared" si="19"/>
        <v>КурьерСервисЭкспресс</v>
      </c>
      <c r="K197" s="53">
        <f t="shared" si="20"/>
        <v>1370</v>
      </c>
      <c r="L197" s="48">
        <f t="shared" si="21"/>
        <v>1930</v>
      </c>
      <c r="M197" s="48">
        <f t="shared" si="22"/>
        <v>1370</v>
      </c>
      <c r="N197" s="54">
        <f t="shared" si="23"/>
        <v>1229.2</v>
      </c>
      <c r="O197" s="159">
        <v>1000000</v>
      </c>
      <c r="P197" s="137">
        <v>2666</v>
      </c>
      <c r="Q197" s="159">
        <v>1000000</v>
      </c>
      <c r="R197" s="159">
        <v>1000000</v>
      </c>
      <c r="S197" s="136">
        <v>2169</v>
      </c>
      <c r="T197" s="159">
        <v>1000000</v>
      </c>
      <c r="U197" s="137">
        <v>1540.8</v>
      </c>
      <c r="V197" s="138">
        <v>1229.2</v>
      </c>
      <c r="W197" s="136">
        <v>1370</v>
      </c>
      <c r="X197" s="137">
        <v>1930</v>
      </c>
      <c r="Y197" s="137">
        <v>1370</v>
      </c>
      <c r="Z197" s="138">
        <v>1930</v>
      </c>
      <c r="AA197" s="72">
        <v>0.2</v>
      </c>
      <c r="AB197" s="119">
        <v>0.2</v>
      </c>
      <c r="AC197" s="263"/>
      <c r="AD197" s="260"/>
      <c r="AE197" s="277"/>
      <c r="AF197" s="277"/>
      <c r="AG197" s="277"/>
      <c r="AH197" s="277"/>
      <c r="AI197" s="277"/>
      <c r="AJ197" s="277"/>
      <c r="AK197" s="277"/>
      <c r="AL197" s="277"/>
      <c r="AM197" s="277"/>
      <c r="AN197" s="280"/>
      <c r="AO197" s="274"/>
      <c r="AP197" s="277"/>
      <c r="AQ197" s="277"/>
      <c r="AR197" s="277"/>
    </row>
    <row r="198" spans="1:44" s="16" customFormat="1" ht="27.6" customHeight="1" x14ac:dyDescent="0.25">
      <c r="A198" s="187"/>
      <c r="B198" s="24" t="s">
        <v>51</v>
      </c>
      <c r="C198" s="274"/>
      <c r="D198" s="277"/>
      <c r="E198" s="277"/>
      <c r="F198" s="280"/>
      <c r="G198" s="50" t="str">
        <f t="shared" si="16"/>
        <v>ФДМ</v>
      </c>
      <c r="H198" s="49" t="str">
        <f t="shared" si="17"/>
        <v>ФДМ</v>
      </c>
      <c r="I198" s="49" t="str">
        <f t="shared" si="18"/>
        <v>ФДМ</v>
      </c>
      <c r="J198" s="52" t="str">
        <f t="shared" si="19"/>
        <v>КурьерСервисЭкспресс</v>
      </c>
      <c r="K198" s="53">
        <f t="shared" si="20"/>
        <v>1695</v>
      </c>
      <c r="L198" s="48">
        <f t="shared" si="21"/>
        <v>2430</v>
      </c>
      <c r="M198" s="48">
        <f t="shared" si="22"/>
        <v>1695</v>
      </c>
      <c r="N198" s="54">
        <f t="shared" si="23"/>
        <v>1537.2</v>
      </c>
      <c r="O198" s="159">
        <v>1000000</v>
      </c>
      <c r="P198" s="137">
        <v>3447</v>
      </c>
      <c r="Q198" s="159">
        <v>1000000</v>
      </c>
      <c r="R198" s="159">
        <v>1000000</v>
      </c>
      <c r="S198" s="136">
        <v>2799</v>
      </c>
      <c r="T198" s="159">
        <v>1000000</v>
      </c>
      <c r="U198" s="137">
        <v>1936.8</v>
      </c>
      <c r="V198" s="138">
        <v>1537.2</v>
      </c>
      <c r="W198" s="136">
        <v>1695</v>
      </c>
      <c r="X198" s="137">
        <v>2430</v>
      </c>
      <c r="Y198" s="137">
        <v>1695</v>
      </c>
      <c r="Z198" s="138">
        <v>2430</v>
      </c>
      <c r="AA198" s="72">
        <v>0.2</v>
      </c>
      <c r="AB198" s="119">
        <v>0.1</v>
      </c>
      <c r="AC198" s="263"/>
      <c r="AD198" s="260"/>
      <c r="AE198" s="277"/>
      <c r="AF198" s="277"/>
      <c r="AG198" s="277"/>
      <c r="AH198" s="277"/>
      <c r="AI198" s="277"/>
      <c r="AJ198" s="277"/>
      <c r="AK198" s="277"/>
      <c r="AL198" s="277"/>
      <c r="AM198" s="277"/>
      <c r="AN198" s="280"/>
      <c r="AO198" s="274"/>
      <c r="AP198" s="277"/>
      <c r="AQ198" s="277"/>
      <c r="AR198" s="277"/>
    </row>
    <row r="199" spans="1:44" s="16" customFormat="1" ht="27.6" customHeight="1" x14ac:dyDescent="0.25">
      <c r="A199" s="187"/>
      <c r="B199" s="24" t="s">
        <v>52</v>
      </c>
      <c r="C199" s="274"/>
      <c r="D199" s="277"/>
      <c r="E199" s="277"/>
      <c r="F199" s="280"/>
      <c r="G199" s="50" t="str">
        <f t="shared" si="16"/>
        <v>ФДМ</v>
      </c>
      <c r="H199" s="49" t="str">
        <f t="shared" si="17"/>
        <v>ФДМ</v>
      </c>
      <c r="I199" s="49" t="str">
        <f t="shared" si="18"/>
        <v>ФДМ</v>
      </c>
      <c r="J199" s="52" t="str">
        <f t="shared" si="19"/>
        <v>КурьерСервисЭкспресс</v>
      </c>
      <c r="K199" s="53">
        <f t="shared" si="20"/>
        <v>2020</v>
      </c>
      <c r="L199" s="48">
        <f t="shared" si="21"/>
        <v>2930</v>
      </c>
      <c r="M199" s="48">
        <f t="shared" si="22"/>
        <v>2020</v>
      </c>
      <c r="N199" s="54">
        <f t="shared" si="23"/>
        <v>1845.2</v>
      </c>
      <c r="O199" s="159">
        <v>1000000</v>
      </c>
      <c r="P199" s="137">
        <v>4165</v>
      </c>
      <c r="Q199" s="159">
        <v>1000000</v>
      </c>
      <c r="R199" s="159">
        <v>1000000</v>
      </c>
      <c r="S199" s="136">
        <v>3429</v>
      </c>
      <c r="T199" s="159">
        <v>1000000</v>
      </c>
      <c r="U199" s="137">
        <v>2332.8000000000002</v>
      </c>
      <c r="V199" s="138">
        <v>1845.2</v>
      </c>
      <c r="W199" s="136">
        <v>2020</v>
      </c>
      <c r="X199" s="137">
        <v>2930</v>
      </c>
      <c r="Y199" s="137">
        <v>2020</v>
      </c>
      <c r="Z199" s="138">
        <v>2930</v>
      </c>
      <c r="AA199" s="72">
        <v>0.15</v>
      </c>
      <c r="AB199" s="119">
        <v>0.05</v>
      </c>
      <c r="AC199" s="263"/>
      <c r="AD199" s="260"/>
      <c r="AE199" s="277"/>
      <c r="AF199" s="277"/>
      <c r="AG199" s="277"/>
      <c r="AH199" s="277"/>
      <c r="AI199" s="277"/>
      <c r="AJ199" s="277"/>
      <c r="AK199" s="277"/>
      <c r="AL199" s="277"/>
      <c r="AM199" s="277"/>
      <c r="AN199" s="280"/>
      <c r="AO199" s="274"/>
      <c r="AP199" s="277"/>
      <c r="AQ199" s="277"/>
      <c r="AR199" s="277"/>
    </row>
    <row r="200" spans="1:44" s="16" customFormat="1" ht="27.6" customHeight="1" x14ac:dyDescent="0.25">
      <c r="A200" s="187"/>
      <c r="B200" s="24" t="s">
        <v>53</v>
      </c>
      <c r="C200" s="274"/>
      <c r="D200" s="277"/>
      <c r="E200" s="277"/>
      <c r="F200" s="280"/>
      <c r="G200" s="50" t="str">
        <f t="shared" si="16"/>
        <v>ФДМ</v>
      </c>
      <c r="H200" s="49" t="str">
        <f t="shared" si="17"/>
        <v>ФДМ</v>
      </c>
      <c r="I200" s="49" t="str">
        <f t="shared" si="18"/>
        <v>ФДМ</v>
      </c>
      <c r="J200" s="52" t="str">
        <f t="shared" si="19"/>
        <v>КурьерСервисЭкспресс</v>
      </c>
      <c r="K200" s="53">
        <f t="shared" si="20"/>
        <v>2345</v>
      </c>
      <c r="L200" s="48">
        <f t="shared" si="21"/>
        <v>3430</v>
      </c>
      <c r="M200" s="48">
        <f t="shared" si="22"/>
        <v>2345</v>
      </c>
      <c r="N200" s="54">
        <f t="shared" si="23"/>
        <v>2140.6</v>
      </c>
      <c r="O200" s="159">
        <v>1000000</v>
      </c>
      <c r="P200" s="137">
        <v>4879</v>
      </c>
      <c r="Q200" s="159">
        <v>1000000</v>
      </c>
      <c r="R200" s="159">
        <v>1000000</v>
      </c>
      <c r="S200" s="136">
        <v>4036.5</v>
      </c>
      <c r="T200" s="159">
        <v>1000000</v>
      </c>
      <c r="U200" s="137">
        <v>2715.3</v>
      </c>
      <c r="V200" s="138">
        <v>2140.6</v>
      </c>
      <c r="W200" s="136">
        <v>2345</v>
      </c>
      <c r="X200" s="137">
        <v>3430</v>
      </c>
      <c r="Y200" s="137">
        <v>2345</v>
      </c>
      <c r="Z200" s="138">
        <v>3430</v>
      </c>
      <c r="AA200" s="72">
        <v>0.1</v>
      </c>
      <c r="AB200" s="119">
        <v>0.05</v>
      </c>
      <c r="AC200" s="263"/>
      <c r="AD200" s="260"/>
      <c r="AE200" s="277"/>
      <c r="AF200" s="277"/>
      <c r="AG200" s="277"/>
      <c r="AH200" s="277"/>
      <c r="AI200" s="277"/>
      <c r="AJ200" s="277"/>
      <c r="AK200" s="277"/>
      <c r="AL200" s="277"/>
      <c r="AM200" s="277"/>
      <c r="AN200" s="280"/>
      <c r="AO200" s="274"/>
      <c r="AP200" s="277"/>
      <c r="AQ200" s="277"/>
      <c r="AR200" s="277"/>
    </row>
    <row r="201" spans="1:44" s="16" customFormat="1" ht="42" customHeight="1" thickBot="1" x14ac:dyDescent="0.3">
      <c r="A201" s="187"/>
      <c r="B201" s="28" t="s">
        <v>54</v>
      </c>
      <c r="C201" s="275"/>
      <c r="D201" s="278"/>
      <c r="E201" s="278"/>
      <c r="F201" s="281"/>
      <c r="G201" s="50" t="str">
        <f t="shared" si="16"/>
        <v>ФДМ</v>
      </c>
      <c r="H201" s="49" t="str">
        <f t="shared" si="17"/>
        <v>ФДМ</v>
      </c>
      <c r="I201" s="49" t="str">
        <f t="shared" si="18"/>
        <v>ФДМ</v>
      </c>
      <c r="J201" s="52" t="str">
        <f t="shared" si="19"/>
        <v>КурьерСервисЭкспресс</v>
      </c>
      <c r="K201" s="53">
        <f t="shared" si="20"/>
        <v>65</v>
      </c>
      <c r="L201" s="48">
        <f t="shared" si="21"/>
        <v>100</v>
      </c>
      <c r="M201" s="48">
        <f t="shared" si="22"/>
        <v>65</v>
      </c>
      <c r="N201" s="54">
        <f t="shared" si="23"/>
        <v>57.4</v>
      </c>
      <c r="O201" s="159">
        <v>1000000</v>
      </c>
      <c r="P201" s="137">
        <v>164</v>
      </c>
      <c r="Q201" s="159">
        <v>1000000</v>
      </c>
      <c r="R201" s="159">
        <v>1000000</v>
      </c>
      <c r="S201" s="136">
        <v>117</v>
      </c>
      <c r="T201" s="159">
        <v>1000000</v>
      </c>
      <c r="U201" s="137">
        <v>117</v>
      </c>
      <c r="V201" s="138">
        <v>57.4</v>
      </c>
      <c r="W201" s="136">
        <v>65</v>
      </c>
      <c r="X201" s="137">
        <v>100</v>
      </c>
      <c r="Y201" s="137">
        <v>65</v>
      </c>
      <c r="Z201" s="138">
        <v>100</v>
      </c>
      <c r="AA201" s="72">
        <v>0.05</v>
      </c>
      <c r="AB201" s="119">
        <v>0.05</v>
      </c>
      <c r="AC201" s="263"/>
      <c r="AD201" s="260"/>
      <c r="AE201" s="278"/>
      <c r="AF201" s="278"/>
      <c r="AG201" s="278"/>
      <c r="AH201" s="278"/>
      <c r="AI201" s="278"/>
      <c r="AJ201" s="278"/>
      <c r="AK201" s="278"/>
      <c r="AL201" s="278"/>
      <c r="AM201" s="278"/>
      <c r="AN201" s="281"/>
      <c r="AO201" s="275"/>
      <c r="AP201" s="278"/>
      <c r="AQ201" s="278"/>
      <c r="AR201" s="278"/>
    </row>
    <row r="202" spans="1:44" s="35" customFormat="1" ht="42" hidden="1" customHeight="1" x14ac:dyDescent="0.25">
      <c r="A202" s="29"/>
      <c r="B202" s="30"/>
      <c r="C202" s="31"/>
      <c r="D202" s="32"/>
      <c r="E202" s="33"/>
      <c r="F202" s="34"/>
      <c r="G202" s="50" t="e">
        <f t="shared" si="16"/>
        <v>#REF!</v>
      </c>
      <c r="H202" s="49" t="e">
        <f t="shared" si="17"/>
        <v>#REF!</v>
      </c>
      <c r="I202" s="49" t="e">
        <f t="shared" si="18"/>
        <v>#REF!</v>
      </c>
      <c r="J202" s="52" t="e">
        <f t="shared" si="19"/>
        <v>#REF!</v>
      </c>
      <c r="K202" s="53" t="e">
        <f t="shared" si="20"/>
        <v>#REF!</v>
      </c>
      <c r="L202" s="48" t="e">
        <f t="shared" si="21"/>
        <v>#REF!</v>
      </c>
      <c r="M202" s="48" t="e">
        <f t="shared" si="22"/>
        <v>#REF!</v>
      </c>
      <c r="N202" s="54" t="e">
        <f t="shared" si="23"/>
        <v>#REF!</v>
      </c>
      <c r="O202" s="47" t="e">
        <f>SUMPRODUCT(#REF!,O192:O201)</f>
        <v>#REF!</v>
      </c>
      <c r="P202" s="32" t="e">
        <f>SUMPRODUCT(#REF!,P192:P201)</f>
        <v>#REF!</v>
      </c>
      <c r="Q202" s="38"/>
      <c r="R202" s="34" t="e">
        <f>SUMPRODUCT(#REF!,R192:R201)</f>
        <v>#REF!</v>
      </c>
      <c r="S202" s="31" t="e">
        <f>SUMPRODUCT(#REF!,S192:S201)</f>
        <v>#REF!</v>
      </c>
      <c r="T202" s="43"/>
      <c r="U202" s="43" t="e">
        <f>SUMPRODUCT(#REF!,U192:U201)</f>
        <v>#REF!</v>
      </c>
      <c r="V202" s="44"/>
      <c r="W202" s="31" t="e">
        <f>SUMPRODUCT(#REF!,W192:W201)</f>
        <v>#REF!</v>
      </c>
      <c r="X202" s="32" t="e">
        <f>SUMPRODUCT(#REF!,X192:X201)</f>
        <v>#REF!</v>
      </c>
      <c r="Y202" s="33" t="e">
        <f>SUMPRODUCT(#REF!,Y192:Y201)</f>
        <v>#REF!</v>
      </c>
      <c r="Z202" s="34" t="e">
        <f>SUMPRODUCT(#REF!,Z192:Z201)</f>
        <v>#REF!</v>
      </c>
      <c r="AA202" s="74">
        <f>SUM(AA192:AA201)</f>
        <v>1</v>
      </c>
      <c r="AB202" s="121">
        <f>SUM(AB192:AB201)</f>
        <v>1</v>
      </c>
      <c r="AC202" s="31"/>
      <c r="AD202" s="32"/>
      <c r="AE202" s="38"/>
      <c r="AF202" s="32"/>
      <c r="AG202" s="33"/>
      <c r="AH202" s="43"/>
      <c r="AI202" s="43"/>
      <c r="AJ202" s="43"/>
      <c r="AK202" s="33"/>
      <c r="AL202" s="32"/>
      <c r="AM202" s="33"/>
      <c r="AN202" s="34"/>
      <c r="AO202" s="31"/>
      <c r="AP202" s="32"/>
      <c r="AQ202" s="38"/>
      <c r="AR202" s="32"/>
    </row>
    <row r="203" spans="1:44" s="16" customFormat="1" ht="28.8" x14ac:dyDescent="0.25">
      <c r="A203" s="187" t="s">
        <v>14</v>
      </c>
      <c r="B203" s="24" t="s">
        <v>42</v>
      </c>
      <c r="C203" s="273" t="str">
        <f>IF(AO203=AC203,$AC$34,IF(AO203=AG203,$AG$34,IF(AO203=AK203,$AK$34,0)))</f>
        <v>ФДМ</v>
      </c>
      <c r="D203" s="276" t="str">
        <f>IF(AP203=AD203,$AC$34,IF(AP203=AH203,$AG$34,IF(AP203=AL203,$AK$34,0)))</f>
        <v>ФДМ</v>
      </c>
      <c r="E203" s="276" t="str">
        <f>IF(AQ203=AE203,$AC$34,IF(AQ203=AI203,$AG$34,IF(AQ203=AM203,$AK$34,0)))</f>
        <v>ФДМ</v>
      </c>
      <c r="F203" s="279" t="str">
        <f>IF(AR203=AF203,$AC$34,IF(AR203=AJ203,$AG$34,IF(AR203=AN203,$AK$34,0)))</f>
        <v>КурьерСервисЭкспресс</v>
      </c>
      <c r="G203" s="50" t="str">
        <f t="shared" si="16"/>
        <v>КурьерСервисЭкспресс</v>
      </c>
      <c r="H203" s="49" t="str">
        <f t="shared" si="17"/>
        <v>ЗЕСТ Экспресс</v>
      </c>
      <c r="I203" s="49" t="str">
        <f t="shared" si="18"/>
        <v>КурьерСервисЭкспресс</v>
      </c>
      <c r="J203" s="52" t="str">
        <f t="shared" si="19"/>
        <v>КурьерСервисЭкспресс</v>
      </c>
      <c r="K203" s="53">
        <f t="shared" si="20"/>
        <v>350</v>
      </c>
      <c r="L203" s="48">
        <f t="shared" si="21"/>
        <v>333</v>
      </c>
      <c r="M203" s="48">
        <f t="shared" si="22"/>
        <v>350</v>
      </c>
      <c r="N203" s="54">
        <f t="shared" si="23"/>
        <v>250</v>
      </c>
      <c r="O203" s="159">
        <v>1000000</v>
      </c>
      <c r="P203" s="137">
        <v>333</v>
      </c>
      <c r="Q203" s="159">
        <v>1000000</v>
      </c>
      <c r="R203" s="159">
        <v>1000000</v>
      </c>
      <c r="S203" s="136">
        <v>350</v>
      </c>
      <c r="T203" s="159">
        <v>1000000</v>
      </c>
      <c r="U203" s="137">
        <v>350</v>
      </c>
      <c r="V203" s="138">
        <v>250</v>
      </c>
      <c r="W203" s="136">
        <v>428</v>
      </c>
      <c r="X203" s="137">
        <v>492</v>
      </c>
      <c r="Y203" s="137">
        <v>428</v>
      </c>
      <c r="Z203" s="138">
        <v>492</v>
      </c>
      <c r="AA203" s="70">
        <v>0.05</v>
      </c>
      <c r="AB203" s="118">
        <v>0.05</v>
      </c>
      <c r="AC203" s="262">
        <f>SUMPRODUCT(O203:O212,$AA$203:$AA$212)</f>
        <v>1000000</v>
      </c>
      <c r="AD203" s="264">
        <f>SUMPRODUCT(P203:P212,$AB$203:$AB$212)</f>
        <v>1744.95</v>
      </c>
      <c r="AE203" s="276">
        <f>SUMPRODUCT(Q203:Q212,$AA$203:$AA$212)</f>
        <v>1000000</v>
      </c>
      <c r="AF203" s="276">
        <f>SUMPRODUCT(R203:R212,$AB$203:$AB$212)</f>
        <v>1000000</v>
      </c>
      <c r="AG203" s="276">
        <f>SUMPRODUCT(S203:S212,$AA$203:$AA$212)</f>
        <v>1361.2650000000001</v>
      </c>
      <c r="AH203" s="276">
        <f>SUMPRODUCT(T203:T212,$AB$203:$AB$212)</f>
        <v>1000000</v>
      </c>
      <c r="AI203" s="276">
        <f>SUMPRODUCT(U203:U212,$AA$203:$AA$212)</f>
        <v>1552.02</v>
      </c>
      <c r="AJ203" s="276">
        <f>SUMPRODUCT(V203:V212,$AB$203:$AB$212)</f>
        <v>977.54000000000008</v>
      </c>
      <c r="AK203" s="276">
        <f>SUMPRODUCT(W203:W212,$AA$203:$AA$212)</f>
        <v>1152.8</v>
      </c>
      <c r="AL203" s="276">
        <f>SUMPRODUCT(X203:X212,$AB$203:$AB$212)</f>
        <v>1387.3999999999999</v>
      </c>
      <c r="AM203" s="276">
        <f>SUMPRODUCT(Y203:Y212,$AA$203:$AA$212)</f>
        <v>1152.8</v>
      </c>
      <c r="AN203" s="279">
        <f>SUMPRODUCT(Z203:Z212,$AB$203:$AB$212)</f>
        <v>1387.3999999999999</v>
      </c>
      <c r="AO203" s="273">
        <f>MIN(AC203,AG203,AK203)</f>
        <v>1152.8</v>
      </c>
      <c r="AP203" s="276">
        <f>MIN(AD203,AH203,AL203)</f>
        <v>1387.3999999999999</v>
      </c>
      <c r="AQ203" s="276">
        <f>MIN(AE203,AI203,AM203)</f>
        <v>1152.8</v>
      </c>
      <c r="AR203" s="276">
        <f>MIN(AF203,AJ203,AN203)</f>
        <v>977.54000000000008</v>
      </c>
    </row>
    <row r="204" spans="1:44" s="16" customFormat="1" ht="27.6" customHeight="1" x14ac:dyDescent="0.25">
      <c r="A204" s="187"/>
      <c r="B204" s="24" t="s">
        <v>46</v>
      </c>
      <c r="C204" s="274"/>
      <c r="D204" s="277"/>
      <c r="E204" s="277"/>
      <c r="F204" s="280"/>
      <c r="G204" s="50" t="str">
        <f t="shared" si="16"/>
        <v>КурьерСервисЭкспресс</v>
      </c>
      <c r="H204" s="49" t="str">
        <f t="shared" si="17"/>
        <v>ЗЕСТ Экспресс</v>
      </c>
      <c r="I204" s="49" t="str">
        <f t="shared" si="18"/>
        <v>КурьерСервисЭкспресс</v>
      </c>
      <c r="J204" s="52" t="str">
        <f t="shared" si="19"/>
        <v>КурьерСервисЭкспресс</v>
      </c>
      <c r="K204" s="53">
        <f t="shared" si="20"/>
        <v>400</v>
      </c>
      <c r="L204" s="48">
        <f t="shared" si="21"/>
        <v>345</v>
      </c>
      <c r="M204" s="48">
        <f t="shared" si="22"/>
        <v>400</v>
      </c>
      <c r="N204" s="54">
        <f t="shared" si="23"/>
        <v>300</v>
      </c>
      <c r="O204" s="159">
        <v>1000000</v>
      </c>
      <c r="P204" s="137">
        <v>345</v>
      </c>
      <c r="Q204" s="159">
        <v>1000000</v>
      </c>
      <c r="R204" s="159">
        <v>1000000</v>
      </c>
      <c r="S204" s="136">
        <v>400</v>
      </c>
      <c r="T204" s="159">
        <v>1000000</v>
      </c>
      <c r="U204" s="137">
        <v>400</v>
      </c>
      <c r="V204" s="138">
        <v>300</v>
      </c>
      <c r="W204" s="136">
        <v>428</v>
      </c>
      <c r="X204" s="137">
        <v>492</v>
      </c>
      <c r="Y204" s="137">
        <v>428</v>
      </c>
      <c r="Z204" s="138">
        <v>492</v>
      </c>
      <c r="AA204" s="72">
        <v>0.05</v>
      </c>
      <c r="AB204" s="119">
        <v>0.05</v>
      </c>
      <c r="AC204" s="263"/>
      <c r="AD204" s="260"/>
      <c r="AE204" s="277"/>
      <c r="AF204" s="277"/>
      <c r="AG204" s="277"/>
      <c r="AH204" s="277"/>
      <c r="AI204" s="277"/>
      <c r="AJ204" s="277"/>
      <c r="AK204" s="277"/>
      <c r="AL204" s="277"/>
      <c r="AM204" s="277"/>
      <c r="AN204" s="280"/>
      <c r="AO204" s="274"/>
      <c r="AP204" s="277"/>
      <c r="AQ204" s="277"/>
      <c r="AR204" s="277"/>
    </row>
    <row r="205" spans="1:44" s="16" customFormat="1" ht="27.6" customHeight="1" x14ac:dyDescent="0.25">
      <c r="A205" s="187"/>
      <c r="B205" s="24" t="s">
        <v>47</v>
      </c>
      <c r="C205" s="274"/>
      <c r="D205" s="277"/>
      <c r="E205" s="277"/>
      <c r="F205" s="280"/>
      <c r="G205" s="50" t="str">
        <f t="shared" si="16"/>
        <v>ФДМ</v>
      </c>
      <c r="H205" s="49" t="str">
        <f t="shared" si="17"/>
        <v>ЗЕСТ Экспресс</v>
      </c>
      <c r="I205" s="49" t="str">
        <f t="shared" si="18"/>
        <v>ФДМ</v>
      </c>
      <c r="J205" s="52" t="str">
        <f t="shared" si="19"/>
        <v>КурьерСервисЭкспресс</v>
      </c>
      <c r="K205" s="53">
        <f t="shared" si="20"/>
        <v>532</v>
      </c>
      <c r="L205" s="48">
        <f t="shared" si="21"/>
        <v>647</v>
      </c>
      <c r="M205" s="48">
        <f t="shared" si="22"/>
        <v>532</v>
      </c>
      <c r="N205" s="54">
        <f t="shared" si="23"/>
        <v>582.40000000000009</v>
      </c>
      <c r="O205" s="159">
        <v>1000000</v>
      </c>
      <c r="P205" s="137">
        <v>647</v>
      </c>
      <c r="Q205" s="159">
        <v>1000000</v>
      </c>
      <c r="R205" s="159">
        <v>1000000</v>
      </c>
      <c r="S205" s="136">
        <v>766.80000000000007</v>
      </c>
      <c r="T205" s="159">
        <v>1000000</v>
      </c>
      <c r="U205" s="137">
        <v>709.2</v>
      </c>
      <c r="V205" s="138">
        <v>582.40000000000009</v>
      </c>
      <c r="W205" s="136">
        <v>532</v>
      </c>
      <c r="X205" s="137">
        <v>676</v>
      </c>
      <c r="Y205" s="137">
        <v>532</v>
      </c>
      <c r="Z205" s="138">
        <v>676</v>
      </c>
      <c r="AA205" s="72">
        <v>0.05</v>
      </c>
      <c r="AB205" s="119">
        <v>0.1</v>
      </c>
      <c r="AC205" s="263"/>
      <c r="AD205" s="260"/>
      <c r="AE205" s="277"/>
      <c r="AF205" s="277"/>
      <c r="AG205" s="277"/>
      <c r="AH205" s="277"/>
      <c r="AI205" s="277"/>
      <c r="AJ205" s="277"/>
      <c r="AK205" s="277"/>
      <c r="AL205" s="277"/>
      <c r="AM205" s="277"/>
      <c r="AN205" s="280"/>
      <c r="AO205" s="274"/>
      <c r="AP205" s="277"/>
      <c r="AQ205" s="277"/>
      <c r="AR205" s="277"/>
    </row>
    <row r="206" spans="1:44" s="16" customFormat="1" ht="27.6" customHeight="1" x14ac:dyDescent="0.25">
      <c r="A206" s="187"/>
      <c r="B206" s="24" t="s">
        <v>48</v>
      </c>
      <c r="C206" s="274"/>
      <c r="D206" s="277"/>
      <c r="E206" s="277"/>
      <c r="F206" s="280"/>
      <c r="G206" s="50" t="str">
        <f t="shared" si="16"/>
        <v>ФДМ</v>
      </c>
      <c r="H206" s="49" t="str">
        <f t="shared" si="17"/>
        <v>ФДМ</v>
      </c>
      <c r="I206" s="49" t="str">
        <f t="shared" si="18"/>
        <v>ФДМ</v>
      </c>
      <c r="J206" s="52" t="str">
        <f t="shared" si="19"/>
        <v>КурьерСервисЭкспресс</v>
      </c>
      <c r="K206" s="53">
        <f t="shared" si="20"/>
        <v>636</v>
      </c>
      <c r="L206" s="48">
        <f t="shared" si="21"/>
        <v>860</v>
      </c>
      <c r="M206" s="48">
        <f t="shared" si="22"/>
        <v>636</v>
      </c>
      <c r="N206" s="54">
        <f t="shared" si="23"/>
        <v>705.59999999999991</v>
      </c>
      <c r="O206" s="159">
        <v>1000000</v>
      </c>
      <c r="P206" s="137">
        <v>933</v>
      </c>
      <c r="Q206" s="159">
        <v>1000000</v>
      </c>
      <c r="R206" s="159">
        <v>1000000</v>
      </c>
      <c r="S206" s="136">
        <v>950.4</v>
      </c>
      <c r="T206" s="159">
        <v>1000000</v>
      </c>
      <c r="U206" s="137">
        <v>867.6</v>
      </c>
      <c r="V206" s="138">
        <v>705.59999999999991</v>
      </c>
      <c r="W206" s="136">
        <v>636</v>
      </c>
      <c r="X206" s="137">
        <v>860</v>
      </c>
      <c r="Y206" s="137">
        <v>636</v>
      </c>
      <c r="Z206" s="138">
        <v>860</v>
      </c>
      <c r="AA206" s="72">
        <v>0.05</v>
      </c>
      <c r="AB206" s="119">
        <v>0.15</v>
      </c>
      <c r="AC206" s="263"/>
      <c r="AD206" s="260"/>
      <c r="AE206" s="277"/>
      <c r="AF206" s="277"/>
      <c r="AG206" s="277"/>
      <c r="AH206" s="277"/>
      <c r="AI206" s="277"/>
      <c r="AJ206" s="277"/>
      <c r="AK206" s="277"/>
      <c r="AL206" s="277"/>
      <c r="AM206" s="277"/>
      <c r="AN206" s="280"/>
      <c r="AO206" s="274"/>
      <c r="AP206" s="277"/>
      <c r="AQ206" s="277"/>
      <c r="AR206" s="277"/>
    </row>
    <row r="207" spans="1:44" s="16" customFormat="1" ht="27.6" customHeight="1" x14ac:dyDescent="0.25">
      <c r="A207" s="187"/>
      <c r="B207" s="24" t="s">
        <v>49</v>
      </c>
      <c r="C207" s="274"/>
      <c r="D207" s="277"/>
      <c r="E207" s="277"/>
      <c r="F207" s="280"/>
      <c r="G207" s="50" t="str">
        <f t="shared" si="16"/>
        <v>ФДМ</v>
      </c>
      <c r="H207" s="49" t="str">
        <f t="shared" si="17"/>
        <v>ФДМ</v>
      </c>
      <c r="I207" s="49" t="str">
        <f t="shared" si="18"/>
        <v>ФДМ</v>
      </c>
      <c r="J207" s="52" t="str">
        <f t="shared" si="19"/>
        <v>КурьерСервисЭкспресс</v>
      </c>
      <c r="K207" s="53">
        <f t="shared" si="20"/>
        <v>896</v>
      </c>
      <c r="L207" s="48">
        <f t="shared" si="21"/>
        <v>1320</v>
      </c>
      <c r="M207" s="48">
        <f t="shared" si="22"/>
        <v>896</v>
      </c>
      <c r="N207" s="54">
        <f t="shared" si="23"/>
        <v>921.2</v>
      </c>
      <c r="O207" s="159">
        <v>1000000</v>
      </c>
      <c r="P207" s="137">
        <v>1647</v>
      </c>
      <c r="Q207" s="159">
        <v>1000000</v>
      </c>
      <c r="R207" s="159">
        <v>1000000</v>
      </c>
      <c r="S207" s="136">
        <v>1271.7</v>
      </c>
      <c r="T207" s="159">
        <v>1000000</v>
      </c>
      <c r="U207" s="137">
        <v>1144.8</v>
      </c>
      <c r="V207" s="138">
        <v>921.2</v>
      </c>
      <c r="W207" s="136">
        <v>896</v>
      </c>
      <c r="X207" s="137">
        <v>1320</v>
      </c>
      <c r="Y207" s="137">
        <v>896</v>
      </c>
      <c r="Z207" s="138">
        <v>1320</v>
      </c>
      <c r="AA207" s="72">
        <v>0.1</v>
      </c>
      <c r="AB207" s="119">
        <v>0.2</v>
      </c>
      <c r="AC207" s="263"/>
      <c r="AD207" s="260"/>
      <c r="AE207" s="277"/>
      <c r="AF207" s="277"/>
      <c r="AG207" s="277"/>
      <c r="AH207" s="277"/>
      <c r="AI207" s="277"/>
      <c r="AJ207" s="277"/>
      <c r="AK207" s="277"/>
      <c r="AL207" s="277"/>
      <c r="AM207" s="277"/>
      <c r="AN207" s="280"/>
      <c r="AO207" s="274"/>
      <c r="AP207" s="277"/>
      <c r="AQ207" s="277"/>
      <c r="AR207" s="277"/>
    </row>
    <row r="208" spans="1:44" s="16" customFormat="1" ht="27.6" customHeight="1" x14ac:dyDescent="0.25">
      <c r="A208" s="187"/>
      <c r="B208" s="24" t="s">
        <v>50</v>
      </c>
      <c r="C208" s="274"/>
      <c r="D208" s="277"/>
      <c r="E208" s="277"/>
      <c r="F208" s="280"/>
      <c r="G208" s="50" t="str">
        <f t="shared" si="16"/>
        <v>ФДМ</v>
      </c>
      <c r="H208" s="49" t="str">
        <f t="shared" si="17"/>
        <v>ФДМ</v>
      </c>
      <c r="I208" s="49" t="str">
        <f t="shared" si="18"/>
        <v>ФДМ</v>
      </c>
      <c r="J208" s="52" t="str">
        <f t="shared" si="19"/>
        <v>КурьерСервисЭкспресс</v>
      </c>
      <c r="K208" s="53">
        <f t="shared" si="20"/>
        <v>1156</v>
      </c>
      <c r="L208" s="48">
        <f t="shared" si="21"/>
        <v>1780</v>
      </c>
      <c r="M208" s="48">
        <f t="shared" si="22"/>
        <v>1156</v>
      </c>
      <c r="N208" s="54">
        <f t="shared" si="23"/>
        <v>1229.2</v>
      </c>
      <c r="O208" s="159">
        <v>1000000</v>
      </c>
      <c r="P208" s="137">
        <v>2341</v>
      </c>
      <c r="Q208" s="159">
        <v>1000000</v>
      </c>
      <c r="R208" s="159">
        <v>1000000</v>
      </c>
      <c r="S208" s="136">
        <v>1730.7</v>
      </c>
      <c r="T208" s="159">
        <v>1000000</v>
      </c>
      <c r="U208" s="137">
        <v>1540.8</v>
      </c>
      <c r="V208" s="138">
        <v>1229.2</v>
      </c>
      <c r="W208" s="136">
        <v>1156</v>
      </c>
      <c r="X208" s="137">
        <v>1780</v>
      </c>
      <c r="Y208" s="137">
        <v>1156</v>
      </c>
      <c r="Z208" s="138">
        <v>1780</v>
      </c>
      <c r="AA208" s="72">
        <v>0.2</v>
      </c>
      <c r="AB208" s="119">
        <v>0.2</v>
      </c>
      <c r="AC208" s="263"/>
      <c r="AD208" s="260"/>
      <c r="AE208" s="277"/>
      <c r="AF208" s="277"/>
      <c r="AG208" s="277"/>
      <c r="AH208" s="277"/>
      <c r="AI208" s="277"/>
      <c r="AJ208" s="277"/>
      <c r="AK208" s="277"/>
      <c r="AL208" s="277"/>
      <c r="AM208" s="277"/>
      <c r="AN208" s="280"/>
      <c r="AO208" s="274"/>
      <c r="AP208" s="277"/>
      <c r="AQ208" s="277"/>
      <c r="AR208" s="277"/>
    </row>
    <row r="209" spans="1:44" s="16" customFormat="1" ht="27.6" customHeight="1" x14ac:dyDescent="0.25">
      <c r="A209" s="187"/>
      <c r="B209" s="24" t="s">
        <v>51</v>
      </c>
      <c r="C209" s="274"/>
      <c r="D209" s="277"/>
      <c r="E209" s="277"/>
      <c r="F209" s="280"/>
      <c r="G209" s="50" t="str">
        <f t="shared" si="16"/>
        <v>ФДМ</v>
      </c>
      <c r="H209" s="49" t="str">
        <f t="shared" si="17"/>
        <v>ФДМ</v>
      </c>
      <c r="I209" s="49" t="str">
        <f t="shared" si="18"/>
        <v>ФДМ</v>
      </c>
      <c r="J209" s="52" t="str">
        <f t="shared" si="19"/>
        <v>КурьерСервисЭкспресс</v>
      </c>
      <c r="K209" s="53">
        <f t="shared" si="20"/>
        <v>1416</v>
      </c>
      <c r="L209" s="48">
        <f t="shared" si="21"/>
        <v>2240</v>
      </c>
      <c r="M209" s="48">
        <f t="shared" si="22"/>
        <v>1416</v>
      </c>
      <c r="N209" s="54">
        <f t="shared" si="23"/>
        <v>1537.2</v>
      </c>
      <c r="O209" s="159">
        <v>1000000</v>
      </c>
      <c r="P209" s="137">
        <v>3028</v>
      </c>
      <c r="Q209" s="159">
        <v>1000000</v>
      </c>
      <c r="R209" s="159">
        <v>1000000</v>
      </c>
      <c r="S209" s="136">
        <v>2189.7000000000003</v>
      </c>
      <c r="T209" s="159">
        <v>1000000</v>
      </c>
      <c r="U209" s="137">
        <v>1936.8</v>
      </c>
      <c r="V209" s="138">
        <v>1537.2</v>
      </c>
      <c r="W209" s="136">
        <v>1416</v>
      </c>
      <c r="X209" s="137">
        <v>2240</v>
      </c>
      <c r="Y209" s="137">
        <v>1416</v>
      </c>
      <c r="Z209" s="138">
        <v>2240</v>
      </c>
      <c r="AA209" s="72">
        <v>0.2</v>
      </c>
      <c r="AB209" s="119">
        <v>0.1</v>
      </c>
      <c r="AC209" s="263"/>
      <c r="AD209" s="260"/>
      <c r="AE209" s="277"/>
      <c r="AF209" s="277"/>
      <c r="AG209" s="277"/>
      <c r="AH209" s="277"/>
      <c r="AI209" s="277"/>
      <c r="AJ209" s="277"/>
      <c r="AK209" s="277"/>
      <c r="AL209" s="277"/>
      <c r="AM209" s="277"/>
      <c r="AN209" s="280"/>
      <c r="AO209" s="274"/>
      <c r="AP209" s="277"/>
      <c r="AQ209" s="277"/>
      <c r="AR209" s="277"/>
    </row>
    <row r="210" spans="1:44" s="16" customFormat="1" ht="27.6" customHeight="1" x14ac:dyDescent="0.25">
      <c r="A210" s="187"/>
      <c r="B210" s="24" t="s">
        <v>52</v>
      </c>
      <c r="C210" s="274"/>
      <c r="D210" s="277"/>
      <c r="E210" s="277"/>
      <c r="F210" s="280"/>
      <c r="G210" s="50" t="str">
        <f t="shared" si="16"/>
        <v>КурьерСервисЭкспресс</v>
      </c>
      <c r="H210" s="49" t="str">
        <f t="shared" si="17"/>
        <v>ФДМ</v>
      </c>
      <c r="I210" s="49" t="str">
        <f t="shared" si="18"/>
        <v>ФДМ</v>
      </c>
      <c r="J210" s="52" t="str">
        <f t="shared" si="19"/>
        <v>КурьерСервисЭкспресс</v>
      </c>
      <c r="K210" s="53">
        <f t="shared" si="20"/>
        <v>1289.7</v>
      </c>
      <c r="L210" s="48">
        <f t="shared" si="21"/>
        <v>2700</v>
      </c>
      <c r="M210" s="48">
        <f t="shared" si="22"/>
        <v>1676</v>
      </c>
      <c r="N210" s="54">
        <f t="shared" si="23"/>
        <v>1845.2</v>
      </c>
      <c r="O210" s="159">
        <v>1000000</v>
      </c>
      <c r="P210" s="137">
        <v>3669</v>
      </c>
      <c r="Q210" s="159">
        <v>1000000</v>
      </c>
      <c r="R210" s="159">
        <v>1000000</v>
      </c>
      <c r="S210" s="136">
        <v>1289.7</v>
      </c>
      <c r="T210" s="159">
        <v>1000000</v>
      </c>
      <c r="U210" s="137">
        <v>2332.8000000000002</v>
      </c>
      <c r="V210" s="138">
        <v>1845.2</v>
      </c>
      <c r="W210" s="136">
        <v>1676</v>
      </c>
      <c r="X210" s="137">
        <v>2700</v>
      </c>
      <c r="Y210" s="137">
        <v>1676</v>
      </c>
      <c r="Z210" s="138">
        <v>2700</v>
      </c>
      <c r="AA210" s="72">
        <v>0.15</v>
      </c>
      <c r="AB210" s="119">
        <v>0.05</v>
      </c>
      <c r="AC210" s="263"/>
      <c r="AD210" s="260"/>
      <c r="AE210" s="277"/>
      <c r="AF210" s="277"/>
      <c r="AG210" s="277"/>
      <c r="AH210" s="277"/>
      <c r="AI210" s="277"/>
      <c r="AJ210" s="277"/>
      <c r="AK210" s="277"/>
      <c r="AL210" s="277"/>
      <c r="AM210" s="277"/>
      <c r="AN210" s="280"/>
      <c r="AO210" s="274"/>
      <c r="AP210" s="277"/>
      <c r="AQ210" s="277"/>
      <c r="AR210" s="277"/>
    </row>
    <row r="211" spans="1:44" s="16" customFormat="1" ht="27.6" customHeight="1" x14ac:dyDescent="0.25">
      <c r="A211" s="187"/>
      <c r="B211" s="24" t="s">
        <v>53</v>
      </c>
      <c r="C211" s="274"/>
      <c r="D211" s="277"/>
      <c r="E211" s="277"/>
      <c r="F211" s="280"/>
      <c r="G211" s="50" t="str">
        <f t="shared" si="16"/>
        <v>КурьерСервисЭкспресс</v>
      </c>
      <c r="H211" s="49" t="str">
        <f t="shared" si="17"/>
        <v>ФДМ</v>
      </c>
      <c r="I211" s="49" t="str">
        <f t="shared" si="18"/>
        <v>ФДМ</v>
      </c>
      <c r="J211" s="52" t="str">
        <f t="shared" si="19"/>
        <v>КурьерСервисЭкспресс</v>
      </c>
      <c r="K211" s="53">
        <f t="shared" si="20"/>
        <v>1289.7</v>
      </c>
      <c r="L211" s="48">
        <f t="shared" si="21"/>
        <v>3160</v>
      </c>
      <c r="M211" s="48">
        <f t="shared" si="22"/>
        <v>1936</v>
      </c>
      <c r="N211" s="54">
        <f t="shared" si="23"/>
        <v>2140.6</v>
      </c>
      <c r="O211" s="159">
        <v>1000000</v>
      </c>
      <c r="P211" s="137">
        <v>4307</v>
      </c>
      <c r="Q211" s="159">
        <v>1000000</v>
      </c>
      <c r="R211" s="159">
        <v>1000000</v>
      </c>
      <c r="S211" s="136">
        <v>1289.7</v>
      </c>
      <c r="T211" s="159">
        <v>1000000</v>
      </c>
      <c r="U211" s="137">
        <v>2715.3</v>
      </c>
      <c r="V211" s="138">
        <v>2140.6</v>
      </c>
      <c r="W211" s="136">
        <v>1936</v>
      </c>
      <c r="X211" s="137">
        <v>3160</v>
      </c>
      <c r="Y211" s="137">
        <v>1936</v>
      </c>
      <c r="Z211" s="138">
        <v>3160</v>
      </c>
      <c r="AA211" s="72">
        <v>0.1</v>
      </c>
      <c r="AB211" s="119">
        <v>0.05</v>
      </c>
      <c r="AC211" s="263"/>
      <c r="AD211" s="260"/>
      <c r="AE211" s="277"/>
      <c r="AF211" s="277"/>
      <c r="AG211" s="277"/>
      <c r="AH211" s="277"/>
      <c r="AI211" s="277"/>
      <c r="AJ211" s="277"/>
      <c r="AK211" s="277"/>
      <c r="AL211" s="277"/>
      <c r="AM211" s="277"/>
      <c r="AN211" s="280"/>
      <c r="AO211" s="274"/>
      <c r="AP211" s="277"/>
      <c r="AQ211" s="277"/>
      <c r="AR211" s="277"/>
    </row>
    <row r="212" spans="1:44" s="16" customFormat="1" ht="42" customHeight="1" thickBot="1" x14ac:dyDescent="0.3">
      <c r="A212" s="187"/>
      <c r="B212" s="28" t="s">
        <v>54</v>
      </c>
      <c r="C212" s="275"/>
      <c r="D212" s="278"/>
      <c r="E212" s="278"/>
      <c r="F212" s="281"/>
      <c r="G212" s="50" t="str">
        <f t="shared" si="16"/>
        <v>ФДМ</v>
      </c>
      <c r="H212" s="49" t="str">
        <f t="shared" si="17"/>
        <v>ФДМ</v>
      </c>
      <c r="I212" s="49" t="str">
        <f t="shared" si="18"/>
        <v>ФДМ</v>
      </c>
      <c r="J212" s="52" t="str">
        <f t="shared" si="19"/>
        <v>КурьерСервисЭкспресс</v>
      </c>
      <c r="K212" s="53">
        <f t="shared" si="20"/>
        <v>52</v>
      </c>
      <c r="L212" s="48">
        <f t="shared" si="21"/>
        <v>92</v>
      </c>
      <c r="M212" s="48">
        <f t="shared" si="22"/>
        <v>52</v>
      </c>
      <c r="N212" s="54">
        <f t="shared" si="23"/>
        <v>57.4</v>
      </c>
      <c r="O212" s="159">
        <v>1000000</v>
      </c>
      <c r="P212" s="137">
        <v>144</v>
      </c>
      <c r="Q212" s="159">
        <v>1000000</v>
      </c>
      <c r="R212" s="159">
        <v>1000000</v>
      </c>
      <c r="S212" s="136">
        <v>84.600000000000009</v>
      </c>
      <c r="T212" s="159">
        <v>1000000</v>
      </c>
      <c r="U212" s="137">
        <v>84.600000000000009</v>
      </c>
      <c r="V212" s="138">
        <v>57.4</v>
      </c>
      <c r="W212" s="136">
        <v>52</v>
      </c>
      <c r="X212" s="137">
        <v>92</v>
      </c>
      <c r="Y212" s="137">
        <v>52</v>
      </c>
      <c r="Z212" s="138">
        <v>92</v>
      </c>
      <c r="AA212" s="72">
        <v>0.05</v>
      </c>
      <c r="AB212" s="119">
        <v>0.05</v>
      </c>
      <c r="AC212" s="263"/>
      <c r="AD212" s="260"/>
      <c r="AE212" s="278"/>
      <c r="AF212" s="278"/>
      <c r="AG212" s="278"/>
      <c r="AH212" s="278"/>
      <c r="AI212" s="278"/>
      <c r="AJ212" s="278"/>
      <c r="AK212" s="278"/>
      <c r="AL212" s="278"/>
      <c r="AM212" s="278"/>
      <c r="AN212" s="281"/>
      <c r="AO212" s="275"/>
      <c r="AP212" s="278"/>
      <c r="AQ212" s="278"/>
      <c r="AR212" s="278"/>
    </row>
    <row r="213" spans="1:44" s="35" customFormat="1" ht="42" hidden="1" customHeight="1" x14ac:dyDescent="0.25">
      <c r="A213" s="29"/>
      <c r="B213" s="30"/>
      <c r="C213" s="31"/>
      <c r="D213" s="32"/>
      <c r="E213" s="33"/>
      <c r="F213" s="34"/>
      <c r="G213" s="50" t="e">
        <f t="shared" si="16"/>
        <v>#REF!</v>
      </c>
      <c r="H213" s="49" t="e">
        <f t="shared" si="17"/>
        <v>#REF!</v>
      </c>
      <c r="I213" s="49" t="e">
        <f t="shared" si="18"/>
        <v>#REF!</v>
      </c>
      <c r="J213" s="52" t="e">
        <f t="shared" si="19"/>
        <v>#REF!</v>
      </c>
      <c r="K213" s="53" t="e">
        <f t="shared" si="20"/>
        <v>#REF!</v>
      </c>
      <c r="L213" s="48" t="e">
        <f t="shared" si="21"/>
        <v>#REF!</v>
      </c>
      <c r="M213" s="48" t="e">
        <f t="shared" si="22"/>
        <v>#REF!</v>
      </c>
      <c r="N213" s="54" t="e">
        <f t="shared" si="23"/>
        <v>#REF!</v>
      </c>
      <c r="O213" s="47" t="e">
        <f>SUMPRODUCT(#REF!,O203:O212)</f>
        <v>#REF!</v>
      </c>
      <c r="P213" s="32" t="e">
        <f>SUMPRODUCT(#REF!,P203:P212)</f>
        <v>#REF!</v>
      </c>
      <c r="Q213" s="33" t="e">
        <f>SUMPRODUCT(#REF!,Q203:Q212)</f>
        <v>#REF!</v>
      </c>
      <c r="R213" s="34" t="e">
        <f>SUMPRODUCT(#REF!,R203:R212)</f>
        <v>#REF!</v>
      </c>
      <c r="S213" s="31" t="e">
        <f>SUMPRODUCT(#REF!,S203:S212)</f>
        <v>#REF!</v>
      </c>
      <c r="T213" s="43"/>
      <c r="U213" s="43" t="e">
        <f>SUMPRODUCT(#REF!,U203:U212)</f>
        <v>#REF!</v>
      </c>
      <c r="V213" s="44"/>
      <c r="W213" s="31" t="e">
        <f>SUMPRODUCT(#REF!,W203:W212)</f>
        <v>#REF!</v>
      </c>
      <c r="X213" s="32" t="e">
        <f>SUMPRODUCT(#REF!,X203:X212)</f>
        <v>#REF!</v>
      </c>
      <c r="Y213" s="33" t="e">
        <f>SUMPRODUCT(#REF!,Y203:Y212)</f>
        <v>#REF!</v>
      </c>
      <c r="Z213" s="34" t="e">
        <f>SUMPRODUCT(#REF!,Z203:Z212)</f>
        <v>#REF!</v>
      </c>
      <c r="AA213" s="74">
        <f>SUM(AA203:AA212)</f>
        <v>1</v>
      </c>
      <c r="AB213" s="121">
        <f>SUM(AB203:AB212)</f>
        <v>1</v>
      </c>
      <c r="AC213" s="31"/>
      <c r="AD213" s="32"/>
      <c r="AE213" s="33"/>
      <c r="AF213" s="32"/>
      <c r="AG213" s="33"/>
      <c r="AH213" s="43"/>
      <c r="AI213" s="43"/>
      <c r="AJ213" s="43"/>
      <c r="AK213" s="33"/>
      <c r="AL213" s="32"/>
      <c r="AM213" s="33"/>
      <c r="AN213" s="34"/>
      <c r="AO213" s="31"/>
      <c r="AP213" s="32"/>
      <c r="AQ213" s="33"/>
      <c r="AR213" s="32"/>
    </row>
    <row r="214" spans="1:44" s="16" customFormat="1" ht="34.5" customHeight="1" x14ac:dyDescent="0.25">
      <c r="A214" s="218" t="s">
        <v>15</v>
      </c>
      <c r="B214" s="24" t="s">
        <v>42</v>
      </c>
      <c r="C214" s="273" t="str">
        <f>IF(AO214=AC214,$AC$34,IF(AO214=AG214,$AG$34,IF(AO214=AK214,$AK$34,0)))</f>
        <v>ФДМ</v>
      </c>
      <c r="D214" s="276" t="str">
        <f>IF(AP214=AD214,$AC$34,IF(AP214=AH214,$AG$34,IF(AP214=AL214,$AK$34,0)))</f>
        <v>ФДМ</v>
      </c>
      <c r="E214" s="276" t="str">
        <f>IF(AQ214=AE214,$AC$34,IF(AQ214=AI214,$AG$34,IF(AQ214=AM214,$AK$34,0)))</f>
        <v>ЗЕСТ Экспресс</v>
      </c>
      <c r="F214" s="279" t="str">
        <f>IF(AR214=AF214,$AC$34,IF(AR214=AJ214,$AG$34,IF(AR214=AN214,$AK$34,0)))</f>
        <v>ЗЕСТ Экспресс</v>
      </c>
      <c r="G214" s="50" t="str">
        <f t="shared" si="16"/>
        <v>КурьерСервисЭкспресс</v>
      </c>
      <c r="H214" s="49" t="str">
        <f t="shared" si="17"/>
        <v>ЗЕСТ Экспресс</v>
      </c>
      <c r="I214" s="49" t="str">
        <f t="shared" si="18"/>
        <v>КурьерСервисЭкспресс</v>
      </c>
      <c r="J214" s="52" t="str">
        <f t="shared" si="19"/>
        <v>ФДМ</v>
      </c>
      <c r="K214" s="53">
        <f t="shared" si="20"/>
        <v>350</v>
      </c>
      <c r="L214" s="48">
        <f t="shared" si="21"/>
        <v>306</v>
      </c>
      <c r="M214" s="48">
        <f t="shared" si="22"/>
        <v>350</v>
      </c>
      <c r="N214" s="54">
        <f t="shared" si="23"/>
        <v>437</v>
      </c>
      <c r="O214" s="159">
        <v>1000000</v>
      </c>
      <c r="P214" s="137">
        <v>306</v>
      </c>
      <c r="Q214" s="137">
        <v>609</v>
      </c>
      <c r="R214" s="138">
        <v>609</v>
      </c>
      <c r="S214" s="136">
        <v>350</v>
      </c>
      <c r="T214" s="159">
        <v>1000000</v>
      </c>
      <c r="U214" s="137">
        <v>350</v>
      </c>
      <c r="V214" s="159">
        <v>1000000</v>
      </c>
      <c r="W214" s="136">
        <v>380</v>
      </c>
      <c r="X214" s="137">
        <v>437</v>
      </c>
      <c r="Y214" s="159">
        <v>1000000</v>
      </c>
      <c r="Z214" s="138">
        <v>437</v>
      </c>
      <c r="AA214" s="70">
        <v>0.05</v>
      </c>
      <c r="AB214" s="118">
        <v>0.05</v>
      </c>
      <c r="AC214" s="262">
        <f>SUMPRODUCT(O214:O223,$AA$214:$AA$223)</f>
        <v>1000000</v>
      </c>
      <c r="AD214" s="264">
        <f>SUMPRODUCT(P214:P223,$AB$214:$AB$223)</f>
        <v>1692.0000000000002</v>
      </c>
      <c r="AE214" s="276">
        <f>SUMPRODUCT(Q214:Q223,$AA$214:$AA$223)</f>
        <v>1000.0000000000001</v>
      </c>
      <c r="AF214" s="276">
        <f>SUMPRODUCT(R214:R223,$AB$214:$AB$223)</f>
        <v>917.65000000000009</v>
      </c>
      <c r="AG214" s="276">
        <f>SUMPRODUCT(S214:S223,$AA$214:$AA$223)</f>
        <v>1194.27</v>
      </c>
      <c r="AH214" s="276">
        <f>SUMPRODUCT(T214:T223,$AB$214:$AB$223)</f>
        <v>1000000</v>
      </c>
      <c r="AI214" s="276">
        <f>SUMPRODUCT(U214:U223,$AA$214:$AA$223)</f>
        <v>1258.1475000000003</v>
      </c>
      <c r="AJ214" s="276">
        <f>SUMPRODUCT(V214:V223,$AB$214:$AB$223)</f>
        <v>1000000</v>
      </c>
      <c r="AK214" s="276">
        <f>SUMPRODUCT(W214:W223,$AA$214:$AA$223)</f>
        <v>916.75</v>
      </c>
      <c r="AL214" s="276">
        <f>SUMPRODUCT(X214:X223,$AB$214:$AB$223)</f>
        <v>1215.1499999999999</v>
      </c>
      <c r="AM214" s="276">
        <f>SUMPRODUCT(Y214:Y223,$AA$214:$AA$223)</f>
        <v>1000000</v>
      </c>
      <c r="AN214" s="279">
        <f>SUMPRODUCT(Z214:Z223,$AB$214:$AB$223)</f>
        <v>1215.1499999999999</v>
      </c>
      <c r="AO214" s="273">
        <f>MIN(AC214,AG214,AK214)</f>
        <v>916.75</v>
      </c>
      <c r="AP214" s="276">
        <f>MIN(AD214,AH214,AL214)</f>
        <v>1215.1499999999999</v>
      </c>
      <c r="AQ214" s="276">
        <f>MIN(AE214,AI214,AM214)</f>
        <v>1000.0000000000001</v>
      </c>
      <c r="AR214" s="276">
        <f>MIN(AF214,AJ214,AN214)</f>
        <v>917.65000000000009</v>
      </c>
    </row>
    <row r="215" spans="1:44" s="16" customFormat="1" ht="27.6" customHeight="1" x14ac:dyDescent="0.25">
      <c r="A215" s="218"/>
      <c r="B215" s="24" t="s">
        <v>46</v>
      </c>
      <c r="C215" s="274"/>
      <c r="D215" s="277"/>
      <c r="E215" s="277"/>
      <c r="F215" s="280"/>
      <c r="G215" s="50" t="str">
        <f t="shared" si="16"/>
        <v>ФДМ</v>
      </c>
      <c r="H215" s="49" t="str">
        <f t="shared" si="17"/>
        <v>ЗЕСТ Экспресс</v>
      </c>
      <c r="I215" s="49" t="str">
        <f t="shared" si="18"/>
        <v>КурьерСервисЭкспресс</v>
      </c>
      <c r="J215" s="52" t="str">
        <f t="shared" si="19"/>
        <v>ФДМ</v>
      </c>
      <c r="K215" s="53">
        <f t="shared" si="20"/>
        <v>380</v>
      </c>
      <c r="L215" s="48">
        <f t="shared" si="21"/>
        <v>318</v>
      </c>
      <c r="M215" s="48">
        <f t="shared" si="22"/>
        <v>400</v>
      </c>
      <c r="N215" s="54">
        <f t="shared" si="23"/>
        <v>437</v>
      </c>
      <c r="O215" s="159">
        <v>1000000</v>
      </c>
      <c r="P215" s="137">
        <v>318</v>
      </c>
      <c r="Q215" s="137">
        <v>638</v>
      </c>
      <c r="R215" s="138">
        <v>638</v>
      </c>
      <c r="S215" s="136">
        <v>400</v>
      </c>
      <c r="T215" s="159">
        <v>1000000</v>
      </c>
      <c r="U215" s="137">
        <v>400</v>
      </c>
      <c r="V215" s="159">
        <v>1000000</v>
      </c>
      <c r="W215" s="136">
        <v>380</v>
      </c>
      <c r="X215" s="137">
        <v>437</v>
      </c>
      <c r="Y215" s="159">
        <v>1000000</v>
      </c>
      <c r="Z215" s="138">
        <v>437</v>
      </c>
      <c r="AA215" s="72">
        <v>0.05</v>
      </c>
      <c r="AB215" s="119">
        <v>0.05</v>
      </c>
      <c r="AC215" s="263"/>
      <c r="AD215" s="260"/>
      <c r="AE215" s="277"/>
      <c r="AF215" s="277"/>
      <c r="AG215" s="277"/>
      <c r="AH215" s="277"/>
      <c r="AI215" s="277"/>
      <c r="AJ215" s="277"/>
      <c r="AK215" s="277"/>
      <c r="AL215" s="277"/>
      <c r="AM215" s="277"/>
      <c r="AN215" s="280"/>
      <c r="AO215" s="274"/>
      <c r="AP215" s="277"/>
      <c r="AQ215" s="277"/>
      <c r="AR215" s="277"/>
    </row>
    <row r="216" spans="1:44" s="16" customFormat="1" ht="27.6" customHeight="1" x14ac:dyDescent="0.25">
      <c r="A216" s="218"/>
      <c r="B216" s="24" t="s">
        <v>47</v>
      </c>
      <c r="C216" s="274"/>
      <c r="D216" s="277"/>
      <c r="E216" s="277"/>
      <c r="F216" s="280"/>
      <c r="G216" s="50" t="str">
        <f t="shared" si="16"/>
        <v>ФДМ</v>
      </c>
      <c r="H216" s="49" t="str">
        <f t="shared" si="17"/>
        <v>ФДМ</v>
      </c>
      <c r="I216" s="49" t="str">
        <f t="shared" si="18"/>
        <v>КурьерСервисЭкспресс</v>
      </c>
      <c r="J216" s="52" t="str">
        <f t="shared" si="19"/>
        <v>ФДМ</v>
      </c>
      <c r="K216" s="53">
        <f t="shared" si="20"/>
        <v>470</v>
      </c>
      <c r="L216" s="48">
        <f t="shared" si="21"/>
        <v>597</v>
      </c>
      <c r="M216" s="48">
        <f t="shared" si="22"/>
        <v>654.30000000000007</v>
      </c>
      <c r="N216" s="54">
        <f t="shared" si="23"/>
        <v>597</v>
      </c>
      <c r="O216" s="159">
        <v>1000000</v>
      </c>
      <c r="P216" s="137">
        <v>615</v>
      </c>
      <c r="Q216" s="137">
        <v>690</v>
      </c>
      <c r="R216" s="138">
        <v>690</v>
      </c>
      <c r="S216" s="136">
        <v>709.2</v>
      </c>
      <c r="T216" s="159">
        <v>1000000</v>
      </c>
      <c r="U216" s="137">
        <v>654.30000000000007</v>
      </c>
      <c r="V216" s="159">
        <v>1000000</v>
      </c>
      <c r="W216" s="136">
        <v>470</v>
      </c>
      <c r="X216" s="137">
        <v>597</v>
      </c>
      <c r="Y216" s="159">
        <v>1000000</v>
      </c>
      <c r="Z216" s="138">
        <v>597</v>
      </c>
      <c r="AA216" s="72">
        <v>0.05</v>
      </c>
      <c r="AB216" s="119">
        <v>0.1</v>
      </c>
      <c r="AC216" s="263"/>
      <c r="AD216" s="260"/>
      <c r="AE216" s="277"/>
      <c r="AF216" s="277"/>
      <c r="AG216" s="277"/>
      <c r="AH216" s="277"/>
      <c r="AI216" s="277"/>
      <c r="AJ216" s="277"/>
      <c r="AK216" s="277"/>
      <c r="AL216" s="277"/>
      <c r="AM216" s="277"/>
      <c r="AN216" s="280"/>
      <c r="AO216" s="274"/>
      <c r="AP216" s="277"/>
      <c r="AQ216" s="277"/>
      <c r="AR216" s="277"/>
    </row>
    <row r="217" spans="1:44" s="16" customFormat="1" ht="27.6" customHeight="1" x14ac:dyDescent="0.25">
      <c r="A217" s="218"/>
      <c r="B217" s="24" t="s">
        <v>48</v>
      </c>
      <c r="C217" s="274"/>
      <c r="D217" s="277"/>
      <c r="E217" s="277"/>
      <c r="F217" s="280"/>
      <c r="G217" s="50" t="str">
        <f t="shared" si="16"/>
        <v>ФДМ</v>
      </c>
      <c r="H217" s="49" t="str">
        <f t="shared" si="17"/>
        <v>ФДМ</v>
      </c>
      <c r="I217" s="49" t="str">
        <f t="shared" si="18"/>
        <v>ЗЕСТ Экспресс</v>
      </c>
      <c r="J217" s="52" t="str">
        <f t="shared" si="19"/>
        <v>ЗЕСТ Экспресс</v>
      </c>
      <c r="K217" s="53">
        <f t="shared" si="20"/>
        <v>560</v>
      </c>
      <c r="L217" s="48">
        <f t="shared" si="21"/>
        <v>757</v>
      </c>
      <c r="M217" s="48">
        <f t="shared" si="22"/>
        <v>736</v>
      </c>
      <c r="N217" s="54">
        <f t="shared" si="23"/>
        <v>736</v>
      </c>
      <c r="O217" s="159">
        <v>1000000</v>
      </c>
      <c r="P217" s="137">
        <v>895</v>
      </c>
      <c r="Q217" s="137">
        <v>736</v>
      </c>
      <c r="R217" s="138">
        <v>736</v>
      </c>
      <c r="S217" s="136">
        <v>867.6</v>
      </c>
      <c r="T217" s="159">
        <v>1000000</v>
      </c>
      <c r="U217" s="137">
        <v>792.9</v>
      </c>
      <c r="V217" s="159">
        <v>1000000</v>
      </c>
      <c r="W217" s="136">
        <v>560</v>
      </c>
      <c r="X217" s="137">
        <v>757</v>
      </c>
      <c r="Y217" s="159">
        <v>1000000</v>
      </c>
      <c r="Z217" s="138">
        <v>757</v>
      </c>
      <c r="AA217" s="72">
        <v>0.1</v>
      </c>
      <c r="AB217" s="119">
        <v>0.15</v>
      </c>
      <c r="AC217" s="263"/>
      <c r="AD217" s="260"/>
      <c r="AE217" s="277"/>
      <c r="AF217" s="277"/>
      <c r="AG217" s="277"/>
      <c r="AH217" s="277"/>
      <c r="AI217" s="277"/>
      <c r="AJ217" s="277"/>
      <c r="AK217" s="277"/>
      <c r="AL217" s="277"/>
      <c r="AM217" s="277"/>
      <c r="AN217" s="280"/>
      <c r="AO217" s="274"/>
      <c r="AP217" s="277"/>
      <c r="AQ217" s="277"/>
      <c r="AR217" s="277"/>
    </row>
    <row r="218" spans="1:44" s="16" customFormat="1" ht="27.6" customHeight="1" x14ac:dyDescent="0.25">
      <c r="A218" s="218"/>
      <c r="B218" s="24" t="s">
        <v>49</v>
      </c>
      <c r="C218" s="274"/>
      <c r="D218" s="277"/>
      <c r="E218" s="277"/>
      <c r="F218" s="280"/>
      <c r="G218" s="50" t="str">
        <f t="shared" si="16"/>
        <v>ФДМ</v>
      </c>
      <c r="H218" s="49" t="str">
        <f t="shared" si="17"/>
        <v>ФДМ</v>
      </c>
      <c r="I218" s="49" t="str">
        <f t="shared" si="18"/>
        <v>ЗЕСТ Экспресс</v>
      </c>
      <c r="J218" s="52" t="str">
        <f t="shared" si="19"/>
        <v>ЗЕСТ Экспресс</v>
      </c>
      <c r="K218" s="53">
        <f t="shared" si="20"/>
        <v>785</v>
      </c>
      <c r="L218" s="48">
        <f t="shared" si="21"/>
        <v>1157</v>
      </c>
      <c r="M218" s="48">
        <f t="shared" si="22"/>
        <v>894</v>
      </c>
      <c r="N218" s="54">
        <f t="shared" si="23"/>
        <v>894</v>
      </c>
      <c r="O218" s="159">
        <v>1000000</v>
      </c>
      <c r="P218" s="137">
        <v>1597</v>
      </c>
      <c r="Q218" s="137">
        <v>894</v>
      </c>
      <c r="R218" s="138">
        <v>894</v>
      </c>
      <c r="S218" s="136">
        <v>1144.8</v>
      </c>
      <c r="T218" s="159">
        <v>1000000</v>
      </c>
      <c r="U218" s="137">
        <v>1035.45</v>
      </c>
      <c r="V218" s="159">
        <v>1000000</v>
      </c>
      <c r="W218" s="136">
        <v>785</v>
      </c>
      <c r="X218" s="137">
        <v>1157</v>
      </c>
      <c r="Y218" s="159">
        <v>1000000</v>
      </c>
      <c r="Z218" s="138">
        <v>1157</v>
      </c>
      <c r="AA218" s="72">
        <v>0.15</v>
      </c>
      <c r="AB218" s="119">
        <v>0.2</v>
      </c>
      <c r="AC218" s="263"/>
      <c r="AD218" s="260"/>
      <c r="AE218" s="277"/>
      <c r="AF218" s="277"/>
      <c r="AG218" s="277"/>
      <c r="AH218" s="277"/>
      <c r="AI218" s="277"/>
      <c r="AJ218" s="277"/>
      <c r="AK218" s="277"/>
      <c r="AL218" s="277"/>
      <c r="AM218" s="277"/>
      <c r="AN218" s="280"/>
      <c r="AO218" s="274"/>
      <c r="AP218" s="277"/>
      <c r="AQ218" s="277"/>
      <c r="AR218" s="277"/>
    </row>
    <row r="219" spans="1:44" s="16" customFormat="1" ht="27.6" customHeight="1" x14ac:dyDescent="0.25">
      <c r="A219" s="218"/>
      <c r="B219" s="24" t="s">
        <v>50</v>
      </c>
      <c r="C219" s="274"/>
      <c r="D219" s="277"/>
      <c r="E219" s="277"/>
      <c r="F219" s="280"/>
      <c r="G219" s="50" t="str">
        <f t="shared" si="16"/>
        <v>ФДМ</v>
      </c>
      <c r="H219" s="49" t="str">
        <f t="shared" si="17"/>
        <v>ФДМ</v>
      </c>
      <c r="I219" s="49" t="str">
        <f t="shared" si="18"/>
        <v>ЗЕСТ Экспресс</v>
      </c>
      <c r="J219" s="52" t="str">
        <f t="shared" si="19"/>
        <v>ЗЕСТ Экспресс</v>
      </c>
      <c r="K219" s="53">
        <f t="shared" si="20"/>
        <v>1010</v>
      </c>
      <c r="L219" s="48">
        <f t="shared" si="21"/>
        <v>1557</v>
      </c>
      <c r="M219" s="48">
        <f t="shared" si="22"/>
        <v>1067</v>
      </c>
      <c r="N219" s="54">
        <f t="shared" si="23"/>
        <v>1067</v>
      </c>
      <c r="O219" s="159">
        <v>1000000</v>
      </c>
      <c r="P219" s="137">
        <v>2273</v>
      </c>
      <c r="Q219" s="137">
        <v>1067</v>
      </c>
      <c r="R219" s="138">
        <v>1067</v>
      </c>
      <c r="S219" s="136">
        <v>1540.8</v>
      </c>
      <c r="T219" s="159">
        <v>1000000</v>
      </c>
      <c r="U219" s="137">
        <v>1381.95</v>
      </c>
      <c r="V219" s="159">
        <v>1000000</v>
      </c>
      <c r="W219" s="136">
        <v>1010</v>
      </c>
      <c r="X219" s="137">
        <v>1557</v>
      </c>
      <c r="Y219" s="159">
        <v>1000000</v>
      </c>
      <c r="Z219" s="138">
        <v>1557</v>
      </c>
      <c r="AA219" s="72">
        <v>0.2</v>
      </c>
      <c r="AB219" s="119">
        <v>0.2</v>
      </c>
      <c r="AC219" s="263"/>
      <c r="AD219" s="260"/>
      <c r="AE219" s="277"/>
      <c r="AF219" s="277"/>
      <c r="AG219" s="277"/>
      <c r="AH219" s="277"/>
      <c r="AI219" s="277"/>
      <c r="AJ219" s="277"/>
      <c r="AK219" s="277"/>
      <c r="AL219" s="277"/>
      <c r="AM219" s="277"/>
      <c r="AN219" s="280"/>
      <c r="AO219" s="274"/>
      <c r="AP219" s="277"/>
      <c r="AQ219" s="277"/>
      <c r="AR219" s="277"/>
    </row>
    <row r="220" spans="1:44" s="16" customFormat="1" ht="27.6" customHeight="1" x14ac:dyDescent="0.25">
      <c r="A220" s="218"/>
      <c r="B220" s="24" t="s">
        <v>51</v>
      </c>
      <c r="C220" s="274"/>
      <c r="D220" s="277"/>
      <c r="E220" s="277"/>
      <c r="F220" s="280"/>
      <c r="G220" s="50" t="str">
        <f t="shared" si="16"/>
        <v>ФДМ</v>
      </c>
      <c r="H220" s="49" t="str">
        <f t="shared" si="17"/>
        <v>ФДМ</v>
      </c>
      <c r="I220" s="49" t="str">
        <f t="shared" si="18"/>
        <v>ЗЕСТ Экспресс</v>
      </c>
      <c r="J220" s="52" t="str">
        <f t="shared" si="19"/>
        <v>ЗЕСТ Экспресс</v>
      </c>
      <c r="K220" s="53">
        <f t="shared" si="20"/>
        <v>1235</v>
      </c>
      <c r="L220" s="48">
        <f t="shared" si="21"/>
        <v>1957</v>
      </c>
      <c r="M220" s="48">
        <f t="shared" si="22"/>
        <v>1255</v>
      </c>
      <c r="N220" s="54">
        <f t="shared" si="23"/>
        <v>1255</v>
      </c>
      <c r="O220" s="159">
        <v>1000000</v>
      </c>
      <c r="P220" s="137">
        <v>2941</v>
      </c>
      <c r="Q220" s="137">
        <v>1255</v>
      </c>
      <c r="R220" s="138">
        <v>1255</v>
      </c>
      <c r="S220" s="136">
        <v>1936.8</v>
      </c>
      <c r="T220" s="159">
        <v>1000000</v>
      </c>
      <c r="U220" s="137">
        <v>1728.45</v>
      </c>
      <c r="V220" s="159">
        <v>1000000</v>
      </c>
      <c r="W220" s="136">
        <v>1235</v>
      </c>
      <c r="X220" s="137">
        <v>1957</v>
      </c>
      <c r="Y220" s="159">
        <v>1000000</v>
      </c>
      <c r="Z220" s="138">
        <v>1957</v>
      </c>
      <c r="AA220" s="72">
        <v>0.2</v>
      </c>
      <c r="AB220" s="119">
        <v>0.1</v>
      </c>
      <c r="AC220" s="263"/>
      <c r="AD220" s="260"/>
      <c r="AE220" s="277"/>
      <c r="AF220" s="277"/>
      <c r="AG220" s="277"/>
      <c r="AH220" s="277"/>
      <c r="AI220" s="277"/>
      <c r="AJ220" s="277"/>
      <c r="AK220" s="277"/>
      <c r="AL220" s="277"/>
      <c r="AM220" s="277"/>
      <c r="AN220" s="280"/>
      <c r="AO220" s="274"/>
      <c r="AP220" s="277"/>
      <c r="AQ220" s="277"/>
      <c r="AR220" s="277"/>
    </row>
    <row r="221" spans="1:44" s="16" customFormat="1" ht="27.6" customHeight="1" x14ac:dyDescent="0.25">
      <c r="A221" s="218"/>
      <c r="B221" s="24" t="s">
        <v>52</v>
      </c>
      <c r="C221" s="274"/>
      <c r="D221" s="277"/>
      <c r="E221" s="277"/>
      <c r="F221" s="280"/>
      <c r="G221" s="50" t="str">
        <f t="shared" si="16"/>
        <v>КурьерСервисЭкспресс</v>
      </c>
      <c r="H221" s="49" t="str">
        <f t="shared" si="17"/>
        <v>ФДМ</v>
      </c>
      <c r="I221" s="49" t="str">
        <f t="shared" si="18"/>
        <v>ЗЕСТ Экспресс</v>
      </c>
      <c r="J221" s="52" t="str">
        <f t="shared" si="19"/>
        <v>ЗЕСТ Экспресс</v>
      </c>
      <c r="K221" s="53">
        <f t="shared" si="20"/>
        <v>1090.8</v>
      </c>
      <c r="L221" s="48">
        <f t="shared" si="21"/>
        <v>2357</v>
      </c>
      <c r="M221" s="48">
        <f t="shared" si="22"/>
        <v>1457</v>
      </c>
      <c r="N221" s="54">
        <f t="shared" si="23"/>
        <v>1457</v>
      </c>
      <c r="O221" s="159">
        <v>1000000</v>
      </c>
      <c r="P221" s="137">
        <v>3581</v>
      </c>
      <c r="Q221" s="137">
        <v>1457</v>
      </c>
      <c r="R221" s="138">
        <v>1457</v>
      </c>
      <c r="S221" s="136">
        <v>1090.8</v>
      </c>
      <c r="T221" s="159">
        <v>1000000</v>
      </c>
      <c r="U221" s="137">
        <v>2074.9500000000003</v>
      </c>
      <c r="V221" s="159">
        <v>1000000</v>
      </c>
      <c r="W221" s="136">
        <v>1460</v>
      </c>
      <c r="X221" s="137">
        <v>2357</v>
      </c>
      <c r="Y221" s="159">
        <v>1000000</v>
      </c>
      <c r="Z221" s="138">
        <v>2357</v>
      </c>
      <c r="AA221" s="72">
        <v>0.1</v>
      </c>
      <c r="AB221" s="119">
        <v>0.05</v>
      </c>
      <c r="AC221" s="263"/>
      <c r="AD221" s="260"/>
      <c r="AE221" s="277"/>
      <c r="AF221" s="277"/>
      <c r="AG221" s="277"/>
      <c r="AH221" s="277"/>
      <c r="AI221" s="277"/>
      <c r="AJ221" s="277"/>
      <c r="AK221" s="277"/>
      <c r="AL221" s="277"/>
      <c r="AM221" s="277"/>
      <c r="AN221" s="280"/>
      <c r="AO221" s="274"/>
      <c r="AP221" s="277"/>
      <c r="AQ221" s="277"/>
      <c r="AR221" s="277"/>
    </row>
    <row r="222" spans="1:44" s="16" customFormat="1" ht="27.6" customHeight="1" x14ac:dyDescent="0.25">
      <c r="A222" s="218"/>
      <c r="B222" s="24" t="s">
        <v>53</v>
      </c>
      <c r="C222" s="274"/>
      <c r="D222" s="277"/>
      <c r="E222" s="277"/>
      <c r="F222" s="280"/>
      <c r="G222" s="50" t="str">
        <f t="shared" si="16"/>
        <v>КурьерСервисЭкспресс</v>
      </c>
      <c r="H222" s="49" t="str">
        <f t="shared" si="17"/>
        <v>ФДМ</v>
      </c>
      <c r="I222" s="49" t="str">
        <f t="shared" si="18"/>
        <v>ЗЕСТ Экспресс</v>
      </c>
      <c r="J222" s="52" t="str">
        <f t="shared" si="19"/>
        <v>ЗЕСТ Экспресс</v>
      </c>
      <c r="K222" s="53">
        <f t="shared" si="20"/>
        <v>1090.8</v>
      </c>
      <c r="L222" s="48">
        <f t="shared" si="21"/>
        <v>2757</v>
      </c>
      <c r="M222" s="48">
        <f t="shared" si="22"/>
        <v>1675</v>
      </c>
      <c r="N222" s="54">
        <f t="shared" si="23"/>
        <v>1675</v>
      </c>
      <c r="O222" s="159">
        <v>1000000</v>
      </c>
      <c r="P222" s="137">
        <v>4218</v>
      </c>
      <c r="Q222" s="137">
        <v>1675</v>
      </c>
      <c r="R222" s="138">
        <v>1675</v>
      </c>
      <c r="S222" s="136">
        <v>1090.8</v>
      </c>
      <c r="T222" s="159">
        <v>1000000</v>
      </c>
      <c r="U222" s="137">
        <v>2401.2000000000003</v>
      </c>
      <c r="V222" s="159">
        <v>1000000</v>
      </c>
      <c r="W222" s="136">
        <v>1685</v>
      </c>
      <c r="X222" s="137">
        <v>2757</v>
      </c>
      <c r="Y222" s="159">
        <v>1000000</v>
      </c>
      <c r="Z222" s="138">
        <v>2757</v>
      </c>
      <c r="AA222" s="72">
        <v>0.05</v>
      </c>
      <c r="AB222" s="119">
        <v>0.05</v>
      </c>
      <c r="AC222" s="263"/>
      <c r="AD222" s="260"/>
      <c r="AE222" s="277"/>
      <c r="AF222" s="277"/>
      <c r="AG222" s="277"/>
      <c r="AH222" s="277"/>
      <c r="AI222" s="277"/>
      <c r="AJ222" s="277"/>
      <c r="AK222" s="277"/>
      <c r="AL222" s="277"/>
      <c r="AM222" s="277"/>
      <c r="AN222" s="280"/>
      <c r="AO222" s="274"/>
      <c r="AP222" s="277"/>
      <c r="AQ222" s="277"/>
      <c r="AR222" s="277"/>
    </row>
    <row r="223" spans="1:44" s="16" customFormat="1" ht="42" customHeight="1" thickBot="1" x14ac:dyDescent="0.3">
      <c r="A223" s="218"/>
      <c r="B223" s="28" t="s">
        <v>54</v>
      </c>
      <c r="C223" s="275"/>
      <c r="D223" s="278"/>
      <c r="E223" s="278"/>
      <c r="F223" s="281"/>
      <c r="G223" s="50" t="str">
        <f t="shared" si="16"/>
        <v>ФДМ</v>
      </c>
      <c r="H223" s="49" t="str">
        <f t="shared" si="17"/>
        <v>ФДМ</v>
      </c>
      <c r="I223" s="49" t="str">
        <f t="shared" si="18"/>
        <v>ЗЕСТ Экспресс</v>
      </c>
      <c r="J223" s="52" t="str">
        <f t="shared" si="19"/>
        <v>ЗЕСТ Экспресс</v>
      </c>
      <c r="K223" s="53">
        <f t="shared" si="20"/>
        <v>45</v>
      </c>
      <c r="L223" s="48">
        <f t="shared" si="21"/>
        <v>80</v>
      </c>
      <c r="M223" s="48">
        <f t="shared" si="22"/>
        <v>32</v>
      </c>
      <c r="N223" s="54">
        <f t="shared" si="23"/>
        <v>32</v>
      </c>
      <c r="O223" s="159">
        <v>1000000</v>
      </c>
      <c r="P223" s="137">
        <v>140</v>
      </c>
      <c r="Q223" s="137">
        <v>32</v>
      </c>
      <c r="R223" s="138">
        <v>32</v>
      </c>
      <c r="S223" s="136">
        <v>73.8</v>
      </c>
      <c r="T223" s="159">
        <v>1000000</v>
      </c>
      <c r="U223" s="137">
        <v>73.8</v>
      </c>
      <c r="V223" s="159">
        <v>1000000</v>
      </c>
      <c r="W223" s="136">
        <v>45</v>
      </c>
      <c r="X223" s="137">
        <v>80</v>
      </c>
      <c r="Y223" s="159">
        <v>1000000</v>
      </c>
      <c r="Z223" s="138">
        <v>80</v>
      </c>
      <c r="AA223" s="72">
        <v>0.05</v>
      </c>
      <c r="AB223" s="119">
        <v>0.05</v>
      </c>
      <c r="AC223" s="263"/>
      <c r="AD223" s="260"/>
      <c r="AE223" s="278"/>
      <c r="AF223" s="278"/>
      <c r="AG223" s="278"/>
      <c r="AH223" s="278"/>
      <c r="AI223" s="278"/>
      <c r="AJ223" s="278"/>
      <c r="AK223" s="278"/>
      <c r="AL223" s="278"/>
      <c r="AM223" s="278"/>
      <c r="AN223" s="281"/>
      <c r="AO223" s="275"/>
      <c r="AP223" s="278"/>
      <c r="AQ223" s="278"/>
      <c r="AR223" s="278"/>
    </row>
    <row r="224" spans="1:44" s="35" customFormat="1" ht="42" hidden="1" customHeight="1" x14ac:dyDescent="0.25">
      <c r="A224" s="36"/>
      <c r="B224" s="30"/>
      <c r="C224" s="31"/>
      <c r="D224" s="32"/>
      <c r="E224" s="33"/>
      <c r="F224" s="34"/>
      <c r="G224" s="50" t="e">
        <f t="shared" si="16"/>
        <v>#REF!</v>
      </c>
      <c r="H224" s="49" t="e">
        <f t="shared" si="17"/>
        <v>#REF!</v>
      </c>
      <c r="I224" s="49" t="e">
        <f t="shared" si="18"/>
        <v>#REF!</v>
      </c>
      <c r="J224" s="52" t="e">
        <f t="shared" si="19"/>
        <v>#REF!</v>
      </c>
      <c r="K224" s="53" t="e">
        <f t="shared" si="20"/>
        <v>#REF!</v>
      </c>
      <c r="L224" s="48" t="e">
        <f t="shared" si="21"/>
        <v>#REF!</v>
      </c>
      <c r="M224" s="48" t="e">
        <f t="shared" si="22"/>
        <v>#REF!</v>
      </c>
      <c r="N224" s="54" t="e">
        <f t="shared" si="23"/>
        <v>#REF!</v>
      </c>
      <c r="O224" s="47" t="e">
        <f>SUMPRODUCT(#REF!,O214:O223)</f>
        <v>#REF!</v>
      </c>
      <c r="P224" s="32" t="e">
        <f>SUMPRODUCT(#REF!,P214:P223)</f>
        <v>#REF!</v>
      </c>
      <c r="Q224" s="33" t="e">
        <f>SUMPRODUCT(#REF!,Q214:Q223)</f>
        <v>#REF!</v>
      </c>
      <c r="R224" s="34" t="e">
        <f>SUMPRODUCT(#REF!,R214:R223)</f>
        <v>#REF!</v>
      </c>
      <c r="S224" s="31" t="e">
        <f>SUMPRODUCT(#REF!,S214:S223)</f>
        <v>#REF!</v>
      </c>
      <c r="T224" s="43"/>
      <c r="U224" s="43" t="e">
        <f>SUMPRODUCT(#REF!,U214:U223)</f>
        <v>#REF!</v>
      </c>
      <c r="V224" s="44"/>
      <c r="W224" s="31" t="e">
        <f>SUMPRODUCT(#REF!,W214:W223)</f>
        <v>#REF!</v>
      </c>
      <c r="X224" s="32" t="e">
        <f>SUMPRODUCT(#REF!,X214:X223)</f>
        <v>#REF!</v>
      </c>
      <c r="Y224" s="33" t="e">
        <f>SUMPRODUCT(#REF!,Y214:Y223)</f>
        <v>#REF!</v>
      </c>
      <c r="Z224" s="34" t="e">
        <f>SUMPRODUCT(#REF!,Z214:Z223)</f>
        <v>#REF!</v>
      </c>
      <c r="AA224" s="74">
        <f>SUM(AA214:AA223)</f>
        <v>1</v>
      </c>
      <c r="AB224" s="121">
        <f>SUM(AB214:AB223)</f>
        <v>1</v>
      </c>
      <c r="AC224" s="31"/>
      <c r="AD224" s="32"/>
      <c r="AE224" s="33"/>
      <c r="AF224" s="32"/>
      <c r="AG224" s="33"/>
      <c r="AH224" s="43"/>
      <c r="AI224" s="43"/>
      <c r="AJ224" s="43"/>
      <c r="AK224" s="33"/>
      <c r="AL224" s="32"/>
      <c r="AM224" s="33"/>
      <c r="AN224" s="34"/>
      <c r="AO224" s="31"/>
      <c r="AP224" s="32"/>
      <c r="AQ224" s="33"/>
      <c r="AR224" s="32"/>
    </row>
    <row r="225" spans="1:44" s="16" customFormat="1" ht="28.8" x14ac:dyDescent="0.25">
      <c r="A225" s="187" t="s">
        <v>16</v>
      </c>
      <c r="B225" s="24" t="s">
        <v>42</v>
      </c>
      <c r="C225" s="273" t="str">
        <f>IF(AO225=AC225,$AC$34,IF(AO225=AG225,$AG$34,IF(AO225=AK225,$AK$34,0)))</f>
        <v>ФДМ</v>
      </c>
      <c r="D225" s="276" t="str">
        <f>IF(AP225=AD225,$AC$34,IF(AP225=AH225,$AG$34,IF(AP225=AL225,$AK$34,0)))</f>
        <v>ФДМ</v>
      </c>
      <c r="E225" s="276" t="str">
        <f>IF(AQ225=AE225,$AC$34,IF(AQ225=AI225,$AG$34,IF(AQ225=AM225,$AK$34,0)))</f>
        <v>ЗЕСТ Экспресс</v>
      </c>
      <c r="F225" s="279" t="str">
        <f>IF(AR225=AF225,$AC$34,IF(AR225=AJ225,$AG$34,IF(AR225=AN225,$AK$34,0)))</f>
        <v>КурьерСервисЭкспресс</v>
      </c>
      <c r="G225" s="50" t="str">
        <f t="shared" si="16"/>
        <v>ФДМ</v>
      </c>
      <c r="H225" s="49" t="str">
        <f t="shared" si="17"/>
        <v>КурьерСервисЭкспресс</v>
      </c>
      <c r="I225" s="49" t="str">
        <f t="shared" si="18"/>
        <v>КурьерСервисЭкспресс</v>
      </c>
      <c r="J225" s="52" t="str">
        <f t="shared" si="19"/>
        <v>КурьерСервисЭкспресс</v>
      </c>
      <c r="K225" s="53">
        <f t="shared" si="20"/>
        <v>340</v>
      </c>
      <c r="L225" s="48">
        <f t="shared" si="21"/>
        <v>250</v>
      </c>
      <c r="M225" s="48">
        <f t="shared" si="22"/>
        <v>350</v>
      </c>
      <c r="N225" s="54">
        <f t="shared" si="23"/>
        <v>250</v>
      </c>
      <c r="O225" s="159">
        <v>1000000</v>
      </c>
      <c r="P225" s="159">
        <v>1000000</v>
      </c>
      <c r="Q225" s="137">
        <v>594</v>
      </c>
      <c r="R225" s="138">
        <v>594</v>
      </c>
      <c r="S225" s="136">
        <v>350</v>
      </c>
      <c r="T225" s="137">
        <v>250</v>
      </c>
      <c r="U225" s="137">
        <v>350</v>
      </c>
      <c r="V225" s="138">
        <v>250</v>
      </c>
      <c r="W225" s="136">
        <v>340</v>
      </c>
      <c r="X225" s="137">
        <v>391</v>
      </c>
      <c r="Y225" s="159">
        <v>1000000</v>
      </c>
      <c r="Z225" s="159">
        <v>1000000</v>
      </c>
      <c r="AA225" s="70">
        <v>0.05</v>
      </c>
      <c r="AB225" s="118">
        <v>0.05</v>
      </c>
      <c r="AC225" s="262">
        <f>SUMPRODUCT(O225:O234,$AA$225:$AA$234)</f>
        <v>1000000</v>
      </c>
      <c r="AD225" s="264">
        <f>SUMPRODUCT(P225:P234,$AB$225:$AB$234)</f>
        <v>1000000</v>
      </c>
      <c r="AE225" s="276">
        <f>SUMPRODUCT(Q225:Q234,$AA$225:$AA$234)</f>
        <v>883.00000000000011</v>
      </c>
      <c r="AF225" s="276">
        <f>SUMPRODUCT(R225:R234,$AB$225:$AB$234)</f>
        <v>809.6</v>
      </c>
      <c r="AG225" s="276">
        <f>SUMPRODUCT(S225:S234,$AA$225:$AA$234)</f>
        <v>869.09999999999991</v>
      </c>
      <c r="AH225" s="276">
        <f>SUMPRODUCT(T225:T234,$AB$225:$AB$234)</f>
        <v>682.91000000000008</v>
      </c>
      <c r="AI225" s="276">
        <f>SUMPRODUCT(U225:U234,$AA$225:$AA$234)</f>
        <v>995.14499999999998</v>
      </c>
      <c r="AJ225" s="276">
        <f>SUMPRODUCT(V225:V234,$AB$225:$AB$234)</f>
        <v>682.91000000000008</v>
      </c>
      <c r="AK225" s="276">
        <f>SUMPRODUCT(W225:W234,$AA$225:$AA$234)</f>
        <v>656.45</v>
      </c>
      <c r="AL225" s="276">
        <f>SUMPRODUCT(X225:X234,$AB$225:$AB$234)</f>
        <v>675.45000000000016</v>
      </c>
      <c r="AM225" s="276">
        <f>SUMPRODUCT(Y225:Y234,$AA$225:$AA$234)</f>
        <v>1000000</v>
      </c>
      <c r="AN225" s="279">
        <f>SUMPRODUCT(Z225:Z234,$AB$225:$AB$234)</f>
        <v>1000000</v>
      </c>
      <c r="AO225" s="273">
        <f>MIN(AC225,AG225,AK225)</f>
        <v>656.45</v>
      </c>
      <c r="AP225" s="276">
        <f>MIN(AD225,AH225,AL225)</f>
        <v>675.45000000000016</v>
      </c>
      <c r="AQ225" s="276">
        <f>MIN(AE225,AI225,AM225)</f>
        <v>883.00000000000011</v>
      </c>
      <c r="AR225" s="276">
        <f>MIN(AF225,AJ225,AN225)</f>
        <v>682.91000000000008</v>
      </c>
    </row>
    <row r="226" spans="1:44" s="16" customFormat="1" ht="26.4" customHeight="1" x14ac:dyDescent="0.25">
      <c r="A226" s="187"/>
      <c r="B226" s="24" t="s">
        <v>46</v>
      </c>
      <c r="C226" s="274"/>
      <c r="D226" s="277"/>
      <c r="E226" s="277"/>
      <c r="F226" s="280"/>
      <c r="G226" s="50" t="str">
        <f t="shared" si="16"/>
        <v>ФДМ</v>
      </c>
      <c r="H226" s="49" t="str">
        <f t="shared" si="17"/>
        <v>КурьерСервисЭкспресс</v>
      </c>
      <c r="I226" s="49" t="str">
        <f t="shared" si="18"/>
        <v>КурьерСервисЭкспресс</v>
      </c>
      <c r="J226" s="52" t="str">
        <f t="shared" si="19"/>
        <v>КурьерСервисЭкспресс</v>
      </c>
      <c r="K226" s="53">
        <f t="shared" si="20"/>
        <v>340</v>
      </c>
      <c r="L226" s="48">
        <f t="shared" si="21"/>
        <v>300</v>
      </c>
      <c r="M226" s="48">
        <f t="shared" si="22"/>
        <v>400</v>
      </c>
      <c r="N226" s="54">
        <f t="shared" si="23"/>
        <v>300</v>
      </c>
      <c r="O226" s="159">
        <v>1000000</v>
      </c>
      <c r="P226" s="159">
        <v>1000000</v>
      </c>
      <c r="Q226" s="137">
        <v>622</v>
      </c>
      <c r="R226" s="138">
        <v>622</v>
      </c>
      <c r="S226" s="136">
        <v>400</v>
      </c>
      <c r="T226" s="137">
        <v>300</v>
      </c>
      <c r="U226" s="137">
        <v>400</v>
      </c>
      <c r="V226" s="138">
        <v>300</v>
      </c>
      <c r="W226" s="136">
        <v>340</v>
      </c>
      <c r="X226" s="137">
        <v>391</v>
      </c>
      <c r="Y226" s="159">
        <v>1000000</v>
      </c>
      <c r="Z226" s="159">
        <v>1000000</v>
      </c>
      <c r="AA226" s="72">
        <v>0.05</v>
      </c>
      <c r="AB226" s="119">
        <v>0.05</v>
      </c>
      <c r="AC226" s="263"/>
      <c r="AD226" s="260"/>
      <c r="AE226" s="277"/>
      <c r="AF226" s="277"/>
      <c r="AG226" s="277"/>
      <c r="AH226" s="277"/>
      <c r="AI226" s="277"/>
      <c r="AJ226" s="277"/>
      <c r="AK226" s="277"/>
      <c r="AL226" s="277"/>
      <c r="AM226" s="277"/>
      <c r="AN226" s="280"/>
      <c r="AO226" s="274"/>
      <c r="AP226" s="277"/>
      <c r="AQ226" s="277"/>
      <c r="AR226" s="277"/>
    </row>
    <row r="227" spans="1:44" s="16" customFormat="1" ht="27.6" customHeight="1" x14ac:dyDescent="0.25">
      <c r="A227" s="187"/>
      <c r="B227" s="24" t="s">
        <v>47</v>
      </c>
      <c r="C227" s="274"/>
      <c r="D227" s="277"/>
      <c r="E227" s="277"/>
      <c r="F227" s="280"/>
      <c r="G227" s="50" t="str">
        <f t="shared" si="16"/>
        <v>ФДМ</v>
      </c>
      <c r="H227" s="49" t="str">
        <f t="shared" si="17"/>
        <v>КурьерСервисЭкспресс</v>
      </c>
      <c r="I227" s="49" t="str">
        <f t="shared" si="18"/>
        <v>КурьерСервисЭкспресс</v>
      </c>
      <c r="J227" s="52" t="str">
        <f t="shared" si="19"/>
        <v>КурьерСервисЭкспресс</v>
      </c>
      <c r="K227" s="53">
        <f t="shared" si="20"/>
        <v>394</v>
      </c>
      <c r="L227" s="48">
        <f t="shared" si="21"/>
        <v>438.9</v>
      </c>
      <c r="M227" s="48">
        <f t="shared" si="22"/>
        <v>538.20000000000005</v>
      </c>
      <c r="N227" s="54">
        <f t="shared" si="23"/>
        <v>438.9</v>
      </c>
      <c r="O227" s="159">
        <v>1000000</v>
      </c>
      <c r="P227" s="159">
        <v>1000000</v>
      </c>
      <c r="Q227" s="137">
        <v>661</v>
      </c>
      <c r="R227" s="138">
        <v>661</v>
      </c>
      <c r="S227" s="136">
        <v>538.20000000000005</v>
      </c>
      <c r="T227" s="137">
        <v>438.9</v>
      </c>
      <c r="U227" s="137">
        <v>538.20000000000005</v>
      </c>
      <c r="V227" s="138">
        <v>438.9</v>
      </c>
      <c r="W227" s="136">
        <v>394</v>
      </c>
      <c r="X227" s="137">
        <v>455</v>
      </c>
      <c r="Y227" s="159">
        <v>1000000</v>
      </c>
      <c r="Z227" s="159">
        <v>1000000</v>
      </c>
      <c r="AA227" s="72">
        <v>0.05</v>
      </c>
      <c r="AB227" s="119">
        <v>0.1</v>
      </c>
      <c r="AC227" s="263"/>
      <c r="AD227" s="260"/>
      <c r="AE227" s="277"/>
      <c r="AF227" s="277"/>
      <c r="AG227" s="277"/>
      <c r="AH227" s="277"/>
      <c r="AI227" s="277"/>
      <c r="AJ227" s="277"/>
      <c r="AK227" s="277"/>
      <c r="AL227" s="277"/>
      <c r="AM227" s="277"/>
      <c r="AN227" s="280"/>
      <c r="AO227" s="274"/>
      <c r="AP227" s="277"/>
      <c r="AQ227" s="277"/>
      <c r="AR227" s="277"/>
    </row>
    <row r="228" spans="1:44" s="16" customFormat="1" ht="27.6" customHeight="1" x14ac:dyDescent="0.25">
      <c r="A228" s="187"/>
      <c r="B228" s="24" t="s">
        <v>48</v>
      </c>
      <c r="C228" s="274"/>
      <c r="D228" s="277"/>
      <c r="E228" s="277"/>
      <c r="F228" s="280"/>
      <c r="G228" s="50" t="str">
        <f t="shared" si="16"/>
        <v>ФДМ</v>
      </c>
      <c r="H228" s="49" t="str">
        <f t="shared" si="17"/>
        <v>ФДМ</v>
      </c>
      <c r="I228" s="49" t="str">
        <f t="shared" si="18"/>
        <v>КурьерСервисЭкспресс</v>
      </c>
      <c r="J228" s="52" t="str">
        <f t="shared" si="19"/>
        <v>КурьерСервисЭкспресс</v>
      </c>
      <c r="K228" s="53">
        <f t="shared" si="20"/>
        <v>448</v>
      </c>
      <c r="L228" s="48">
        <f t="shared" si="21"/>
        <v>519</v>
      </c>
      <c r="M228" s="48">
        <f t="shared" si="22"/>
        <v>642.6</v>
      </c>
      <c r="N228" s="54">
        <f t="shared" si="23"/>
        <v>520.1</v>
      </c>
      <c r="O228" s="159">
        <v>1000000</v>
      </c>
      <c r="P228" s="159">
        <v>1000000</v>
      </c>
      <c r="Q228" s="137">
        <v>694</v>
      </c>
      <c r="R228" s="138">
        <v>694</v>
      </c>
      <c r="S228" s="136">
        <v>642.6</v>
      </c>
      <c r="T228" s="137">
        <v>520.1</v>
      </c>
      <c r="U228" s="137">
        <v>642.6</v>
      </c>
      <c r="V228" s="138">
        <v>520.1</v>
      </c>
      <c r="W228" s="136">
        <v>448</v>
      </c>
      <c r="X228" s="137">
        <v>519</v>
      </c>
      <c r="Y228" s="159">
        <v>1000000</v>
      </c>
      <c r="Z228" s="159">
        <v>1000000</v>
      </c>
      <c r="AA228" s="72">
        <v>0.1</v>
      </c>
      <c r="AB228" s="119">
        <v>0.2</v>
      </c>
      <c r="AC228" s="263"/>
      <c r="AD228" s="260"/>
      <c r="AE228" s="277"/>
      <c r="AF228" s="277"/>
      <c r="AG228" s="277"/>
      <c r="AH228" s="277"/>
      <c r="AI228" s="277"/>
      <c r="AJ228" s="277"/>
      <c r="AK228" s="277"/>
      <c r="AL228" s="277"/>
      <c r="AM228" s="277"/>
      <c r="AN228" s="280"/>
      <c r="AO228" s="274"/>
      <c r="AP228" s="277"/>
      <c r="AQ228" s="277"/>
      <c r="AR228" s="277"/>
    </row>
    <row r="229" spans="1:44" s="16" customFormat="1" ht="27.6" customHeight="1" x14ac:dyDescent="0.25">
      <c r="A229" s="187"/>
      <c r="B229" s="24" t="s">
        <v>49</v>
      </c>
      <c r="C229" s="274"/>
      <c r="D229" s="277"/>
      <c r="E229" s="277"/>
      <c r="F229" s="280"/>
      <c r="G229" s="50" t="str">
        <f t="shared" si="16"/>
        <v>ФДМ</v>
      </c>
      <c r="H229" s="49" t="str">
        <f t="shared" si="17"/>
        <v>КурьерСервисЭкспресс</v>
      </c>
      <c r="I229" s="49" t="str">
        <f t="shared" si="18"/>
        <v>ЗЕСТ Экспресс</v>
      </c>
      <c r="J229" s="52" t="str">
        <f t="shared" si="19"/>
        <v>КурьерСервисЭкспресс</v>
      </c>
      <c r="K229" s="53">
        <f t="shared" si="20"/>
        <v>583</v>
      </c>
      <c r="L229" s="48">
        <f t="shared" si="21"/>
        <v>662.2</v>
      </c>
      <c r="M229" s="48">
        <f t="shared" si="22"/>
        <v>813</v>
      </c>
      <c r="N229" s="54">
        <f t="shared" si="23"/>
        <v>662.2</v>
      </c>
      <c r="O229" s="159">
        <v>1000000</v>
      </c>
      <c r="P229" s="159">
        <v>1000000</v>
      </c>
      <c r="Q229" s="137">
        <v>813</v>
      </c>
      <c r="R229" s="138">
        <v>813</v>
      </c>
      <c r="S229" s="136">
        <v>825.30000000000007</v>
      </c>
      <c r="T229" s="137">
        <v>662.2</v>
      </c>
      <c r="U229" s="137">
        <v>825.30000000000007</v>
      </c>
      <c r="V229" s="138">
        <v>662.2</v>
      </c>
      <c r="W229" s="136">
        <v>583</v>
      </c>
      <c r="X229" s="137">
        <v>679</v>
      </c>
      <c r="Y229" s="159">
        <v>1000000</v>
      </c>
      <c r="Z229" s="159">
        <v>1000000</v>
      </c>
      <c r="AA229" s="72">
        <v>0.15</v>
      </c>
      <c r="AB229" s="119">
        <v>0.2</v>
      </c>
      <c r="AC229" s="263"/>
      <c r="AD229" s="260"/>
      <c r="AE229" s="277"/>
      <c r="AF229" s="277"/>
      <c r="AG229" s="277"/>
      <c r="AH229" s="277"/>
      <c r="AI229" s="277"/>
      <c r="AJ229" s="277"/>
      <c r="AK229" s="277"/>
      <c r="AL229" s="277"/>
      <c r="AM229" s="277"/>
      <c r="AN229" s="280"/>
      <c r="AO229" s="274"/>
      <c r="AP229" s="277"/>
      <c r="AQ229" s="277"/>
      <c r="AR229" s="277"/>
    </row>
    <row r="230" spans="1:44" s="16" customFormat="1" ht="27.6" customHeight="1" x14ac:dyDescent="0.25">
      <c r="A230" s="187"/>
      <c r="B230" s="24" t="s">
        <v>50</v>
      </c>
      <c r="C230" s="274"/>
      <c r="D230" s="277"/>
      <c r="E230" s="277"/>
      <c r="F230" s="280"/>
      <c r="G230" s="50" t="str">
        <f t="shared" ref="G230:G289" si="24">IF(K230=O230,$O$34,IF(K230=S230,$S$34,$W$34))</f>
        <v>ФДМ</v>
      </c>
      <c r="H230" s="49" t="str">
        <f t="shared" ref="H230:H289" si="25">IF(L230=P230,$O$34,IF(L230=T230,$S$34,$W$34))</f>
        <v>ФДМ</v>
      </c>
      <c r="I230" s="49" t="str">
        <f t="shared" ref="I230:I289" si="26">IF(M230=Q230,$O$34,IF(M230=U230,$S$34,$W$34))</f>
        <v>ЗЕСТ Экспресс</v>
      </c>
      <c r="J230" s="52" t="str">
        <f t="shared" ref="J230:J289" si="27">IF(N230=R230,$O$34,IF(N230=V230,$S$34,$W$34))</f>
        <v>КурьерСервисЭкспресс</v>
      </c>
      <c r="K230" s="53">
        <f t="shared" ref="K230:K289" si="28">MIN(O230,S230,W230)</f>
        <v>718</v>
      </c>
      <c r="L230" s="48">
        <f t="shared" ref="L230:L289" si="29">MIN(P230,T230,X230)</f>
        <v>839</v>
      </c>
      <c r="M230" s="48">
        <f t="shared" ref="M230:M289" si="30">MIN(Q230,U230,Y230)</f>
        <v>942</v>
      </c>
      <c r="N230" s="54">
        <f t="shared" ref="N230:N289" si="31">MIN(R230,V230,Z230)</f>
        <v>865.2</v>
      </c>
      <c r="O230" s="159">
        <v>1000000</v>
      </c>
      <c r="P230" s="159">
        <v>1000000</v>
      </c>
      <c r="Q230" s="137">
        <v>942</v>
      </c>
      <c r="R230" s="138">
        <v>942</v>
      </c>
      <c r="S230" s="136">
        <v>1086.3</v>
      </c>
      <c r="T230" s="137">
        <v>865.2</v>
      </c>
      <c r="U230" s="137">
        <v>1086.3</v>
      </c>
      <c r="V230" s="138">
        <v>865.2</v>
      </c>
      <c r="W230" s="136">
        <v>718</v>
      </c>
      <c r="X230" s="137">
        <v>839</v>
      </c>
      <c r="Y230" s="159">
        <v>1000000</v>
      </c>
      <c r="Z230" s="159">
        <v>1000000</v>
      </c>
      <c r="AA230" s="72">
        <v>0.2</v>
      </c>
      <c r="AB230" s="119">
        <v>0.15</v>
      </c>
      <c r="AC230" s="263"/>
      <c r="AD230" s="260"/>
      <c r="AE230" s="277"/>
      <c r="AF230" s="277"/>
      <c r="AG230" s="277"/>
      <c r="AH230" s="277"/>
      <c r="AI230" s="277"/>
      <c r="AJ230" s="277"/>
      <c r="AK230" s="277"/>
      <c r="AL230" s="277"/>
      <c r="AM230" s="277"/>
      <c r="AN230" s="280"/>
      <c r="AO230" s="274"/>
      <c r="AP230" s="277"/>
      <c r="AQ230" s="277"/>
      <c r="AR230" s="277"/>
    </row>
    <row r="231" spans="1:44" s="16" customFormat="1" ht="27.6" customHeight="1" x14ac:dyDescent="0.25">
      <c r="A231" s="187"/>
      <c r="B231" s="24" t="s">
        <v>51</v>
      </c>
      <c r="C231" s="274"/>
      <c r="D231" s="277"/>
      <c r="E231" s="277"/>
      <c r="F231" s="280"/>
      <c r="G231" s="50" t="str">
        <f t="shared" si="24"/>
        <v>ФДМ</v>
      </c>
      <c r="H231" s="49" t="str">
        <f t="shared" si="25"/>
        <v>ФДМ</v>
      </c>
      <c r="I231" s="49" t="str">
        <f t="shared" si="26"/>
        <v>ЗЕСТ Экспресс</v>
      </c>
      <c r="J231" s="52" t="str">
        <f t="shared" si="27"/>
        <v>КурьерСервисЭкспресс</v>
      </c>
      <c r="K231" s="53">
        <f t="shared" si="28"/>
        <v>853</v>
      </c>
      <c r="L231" s="48">
        <f t="shared" si="29"/>
        <v>999</v>
      </c>
      <c r="M231" s="48">
        <f t="shared" si="30"/>
        <v>1080</v>
      </c>
      <c r="N231" s="54">
        <f t="shared" si="31"/>
        <v>1068.2</v>
      </c>
      <c r="O231" s="159">
        <v>1000000</v>
      </c>
      <c r="P231" s="159">
        <v>1000000</v>
      </c>
      <c r="Q231" s="137">
        <v>1080</v>
      </c>
      <c r="R231" s="138">
        <v>1080</v>
      </c>
      <c r="S231" s="136">
        <v>1347.3</v>
      </c>
      <c r="T231" s="137">
        <v>1068.2</v>
      </c>
      <c r="U231" s="137">
        <v>1347.3</v>
      </c>
      <c r="V231" s="138">
        <v>1068.2</v>
      </c>
      <c r="W231" s="136">
        <v>853</v>
      </c>
      <c r="X231" s="137">
        <v>999</v>
      </c>
      <c r="Y231" s="159">
        <v>1000000</v>
      </c>
      <c r="Z231" s="159">
        <v>1000000</v>
      </c>
      <c r="AA231" s="72">
        <v>0.2</v>
      </c>
      <c r="AB231" s="119">
        <v>0.1</v>
      </c>
      <c r="AC231" s="263"/>
      <c r="AD231" s="260"/>
      <c r="AE231" s="277"/>
      <c r="AF231" s="277"/>
      <c r="AG231" s="277"/>
      <c r="AH231" s="277"/>
      <c r="AI231" s="277"/>
      <c r="AJ231" s="277"/>
      <c r="AK231" s="277"/>
      <c r="AL231" s="277"/>
      <c r="AM231" s="277"/>
      <c r="AN231" s="280"/>
      <c r="AO231" s="274"/>
      <c r="AP231" s="277"/>
      <c r="AQ231" s="277"/>
      <c r="AR231" s="277"/>
    </row>
    <row r="232" spans="1:44" s="16" customFormat="1" ht="27.6" customHeight="1" x14ac:dyDescent="0.25">
      <c r="A232" s="187"/>
      <c r="B232" s="24" t="s">
        <v>52</v>
      </c>
      <c r="C232" s="274"/>
      <c r="D232" s="277"/>
      <c r="E232" s="277"/>
      <c r="F232" s="280"/>
      <c r="G232" s="50" t="str">
        <f t="shared" si="24"/>
        <v>КурьерСервисЭкспресс</v>
      </c>
      <c r="H232" s="49" t="str">
        <f t="shared" si="25"/>
        <v>ФДМ</v>
      </c>
      <c r="I232" s="49" t="str">
        <f t="shared" si="26"/>
        <v>ЗЕСТ Экспресс</v>
      </c>
      <c r="J232" s="52" t="str">
        <f t="shared" si="27"/>
        <v>ЗЕСТ Экспресс</v>
      </c>
      <c r="K232" s="53">
        <f t="shared" si="28"/>
        <v>850.5</v>
      </c>
      <c r="L232" s="48">
        <f t="shared" si="29"/>
        <v>1159</v>
      </c>
      <c r="M232" s="48">
        <f t="shared" si="30"/>
        <v>1228</v>
      </c>
      <c r="N232" s="54">
        <f t="shared" si="31"/>
        <v>1228</v>
      </c>
      <c r="O232" s="159">
        <v>1000000</v>
      </c>
      <c r="P232" s="159">
        <v>1000000</v>
      </c>
      <c r="Q232" s="137">
        <v>1228</v>
      </c>
      <c r="R232" s="138">
        <v>1228</v>
      </c>
      <c r="S232" s="136">
        <v>850.5</v>
      </c>
      <c r="T232" s="137">
        <v>1271.2</v>
      </c>
      <c r="U232" s="137">
        <v>1608.3</v>
      </c>
      <c r="V232" s="138">
        <v>1271.2</v>
      </c>
      <c r="W232" s="136">
        <v>988</v>
      </c>
      <c r="X232" s="137">
        <v>1159</v>
      </c>
      <c r="Y232" s="159">
        <v>1000000</v>
      </c>
      <c r="Z232" s="159">
        <v>1000000</v>
      </c>
      <c r="AA232" s="72">
        <v>0.1</v>
      </c>
      <c r="AB232" s="119">
        <v>0.05</v>
      </c>
      <c r="AC232" s="263"/>
      <c r="AD232" s="260"/>
      <c r="AE232" s="277"/>
      <c r="AF232" s="277"/>
      <c r="AG232" s="277"/>
      <c r="AH232" s="277"/>
      <c r="AI232" s="277"/>
      <c r="AJ232" s="277"/>
      <c r="AK232" s="277"/>
      <c r="AL232" s="277"/>
      <c r="AM232" s="277"/>
      <c r="AN232" s="280"/>
      <c r="AO232" s="274"/>
      <c r="AP232" s="277"/>
      <c r="AQ232" s="277"/>
      <c r="AR232" s="277"/>
    </row>
    <row r="233" spans="1:44" s="16" customFormat="1" ht="27.6" customHeight="1" x14ac:dyDescent="0.25">
      <c r="A233" s="187"/>
      <c r="B233" s="24" t="s">
        <v>53</v>
      </c>
      <c r="C233" s="274"/>
      <c r="D233" s="277"/>
      <c r="E233" s="277"/>
      <c r="F233" s="280"/>
      <c r="G233" s="50" t="str">
        <f t="shared" si="24"/>
        <v>КурьерСервисЭкспресс</v>
      </c>
      <c r="H233" s="49" t="str">
        <f t="shared" si="25"/>
        <v>ФДМ</v>
      </c>
      <c r="I233" s="49" t="str">
        <f t="shared" si="26"/>
        <v>ЗЕСТ Экспресс</v>
      </c>
      <c r="J233" s="52" t="str">
        <f t="shared" si="27"/>
        <v>ЗЕСТ Экспресс</v>
      </c>
      <c r="K233" s="53">
        <f t="shared" si="28"/>
        <v>850.5</v>
      </c>
      <c r="L233" s="48">
        <f t="shared" si="29"/>
        <v>1319</v>
      </c>
      <c r="M233" s="48">
        <f t="shared" si="30"/>
        <v>1385</v>
      </c>
      <c r="N233" s="54">
        <f t="shared" si="31"/>
        <v>1385</v>
      </c>
      <c r="O233" s="159">
        <v>1000000</v>
      </c>
      <c r="P233" s="159">
        <v>1000000</v>
      </c>
      <c r="Q233" s="137">
        <v>1385</v>
      </c>
      <c r="R233" s="138">
        <v>1385</v>
      </c>
      <c r="S233" s="136">
        <v>850.5</v>
      </c>
      <c r="T233" s="137">
        <v>1461.6000000000001</v>
      </c>
      <c r="U233" s="137">
        <v>1855.8</v>
      </c>
      <c r="V233" s="138">
        <v>1461.6000000000001</v>
      </c>
      <c r="W233" s="136">
        <v>1123</v>
      </c>
      <c r="X233" s="137">
        <v>1319</v>
      </c>
      <c r="Y233" s="159">
        <v>1000000</v>
      </c>
      <c r="Z233" s="159">
        <v>1000000</v>
      </c>
      <c r="AA233" s="72">
        <v>0.05</v>
      </c>
      <c r="AB233" s="119">
        <v>0.05</v>
      </c>
      <c r="AC233" s="263"/>
      <c r="AD233" s="260"/>
      <c r="AE233" s="277"/>
      <c r="AF233" s="277"/>
      <c r="AG233" s="277"/>
      <c r="AH233" s="277"/>
      <c r="AI233" s="277"/>
      <c r="AJ233" s="277"/>
      <c r="AK233" s="277"/>
      <c r="AL233" s="277"/>
      <c r="AM233" s="277"/>
      <c r="AN233" s="280"/>
      <c r="AO233" s="274"/>
      <c r="AP233" s="277"/>
      <c r="AQ233" s="277"/>
      <c r="AR233" s="277"/>
    </row>
    <row r="234" spans="1:44" s="16" customFormat="1" ht="42" customHeight="1" thickBot="1" x14ac:dyDescent="0.3">
      <c r="A234" s="187"/>
      <c r="B234" s="28" t="s">
        <v>54</v>
      </c>
      <c r="C234" s="275"/>
      <c r="D234" s="278"/>
      <c r="E234" s="278"/>
      <c r="F234" s="281"/>
      <c r="G234" s="50" t="str">
        <f t="shared" si="24"/>
        <v>ФДМ</v>
      </c>
      <c r="H234" s="49" t="str">
        <f t="shared" si="25"/>
        <v>ФДМ</v>
      </c>
      <c r="I234" s="49" t="str">
        <f t="shared" si="26"/>
        <v>ЗЕСТ Экспресс</v>
      </c>
      <c r="J234" s="52" t="str">
        <f t="shared" si="27"/>
        <v>ЗЕСТ Экспресс</v>
      </c>
      <c r="K234" s="53">
        <f t="shared" si="28"/>
        <v>27</v>
      </c>
      <c r="L234" s="48">
        <f t="shared" si="29"/>
        <v>32</v>
      </c>
      <c r="M234" s="48">
        <f t="shared" si="30"/>
        <v>27</v>
      </c>
      <c r="N234" s="54">
        <f t="shared" si="31"/>
        <v>27</v>
      </c>
      <c r="O234" s="159">
        <v>1000000</v>
      </c>
      <c r="P234" s="159">
        <v>1000000</v>
      </c>
      <c r="Q234" s="137">
        <v>27</v>
      </c>
      <c r="R234" s="138">
        <v>27</v>
      </c>
      <c r="S234" s="136">
        <v>46.800000000000004</v>
      </c>
      <c r="T234" s="137">
        <v>36.4</v>
      </c>
      <c r="U234" s="137">
        <v>46.800000000000004</v>
      </c>
      <c r="V234" s="138">
        <v>36.4</v>
      </c>
      <c r="W234" s="136">
        <v>27</v>
      </c>
      <c r="X234" s="137">
        <v>32</v>
      </c>
      <c r="Y234" s="159">
        <v>1000000</v>
      </c>
      <c r="Z234" s="159">
        <v>1000000</v>
      </c>
      <c r="AA234" s="72">
        <v>0.05</v>
      </c>
      <c r="AB234" s="119">
        <v>0.05</v>
      </c>
      <c r="AC234" s="263"/>
      <c r="AD234" s="260"/>
      <c r="AE234" s="278"/>
      <c r="AF234" s="278"/>
      <c r="AG234" s="278"/>
      <c r="AH234" s="278"/>
      <c r="AI234" s="278"/>
      <c r="AJ234" s="278"/>
      <c r="AK234" s="278"/>
      <c r="AL234" s="278"/>
      <c r="AM234" s="278"/>
      <c r="AN234" s="281"/>
      <c r="AO234" s="275"/>
      <c r="AP234" s="278"/>
      <c r="AQ234" s="278"/>
      <c r="AR234" s="278"/>
    </row>
    <row r="235" spans="1:44" s="35" customFormat="1" ht="41.25" hidden="1" customHeight="1" x14ac:dyDescent="0.25">
      <c r="A235" s="29"/>
      <c r="B235" s="30"/>
      <c r="C235" s="31"/>
      <c r="D235" s="32"/>
      <c r="E235" s="33"/>
      <c r="F235" s="34"/>
      <c r="G235" s="50" t="e">
        <f t="shared" si="24"/>
        <v>#REF!</v>
      </c>
      <c r="H235" s="49" t="e">
        <f t="shared" si="25"/>
        <v>#REF!</v>
      </c>
      <c r="I235" s="49" t="e">
        <f t="shared" si="26"/>
        <v>#REF!</v>
      </c>
      <c r="J235" s="52" t="e">
        <f t="shared" si="27"/>
        <v>#REF!</v>
      </c>
      <c r="K235" s="53" t="e">
        <f t="shared" si="28"/>
        <v>#REF!</v>
      </c>
      <c r="L235" s="48" t="e">
        <f t="shared" si="29"/>
        <v>#REF!</v>
      </c>
      <c r="M235" s="48" t="e">
        <f t="shared" si="30"/>
        <v>#REF!</v>
      </c>
      <c r="N235" s="54" t="e">
        <f t="shared" si="31"/>
        <v>#REF!</v>
      </c>
      <c r="O235" s="47" t="e">
        <f>SUMPRODUCT(#REF!,O225:O234)</f>
        <v>#REF!</v>
      </c>
      <c r="P235" s="32" t="e">
        <f>SUMPRODUCT(#REF!,P225:P234)</f>
        <v>#REF!</v>
      </c>
      <c r="Q235" s="33" t="e">
        <f>SUMPRODUCT(#REF!,Q225:Q234)</f>
        <v>#REF!</v>
      </c>
      <c r="R235" s="34" t="e">
        <f>SUMPRODUCT(#REF!,R225:R234)</f>
        <v>#REF!</v>
      </c>
      <c r="S235" s="31" t="e">
        <f>SUMPRODUCT(#REF!,S225:S234)</f>
        <v>#REF!</v>
      </c>
      <c r="T235" s="43"/>
      <c r="U235" s="43" t="e">
        <f>SUMPRODUCT(#REF!,U225:U234)</f>
        <v>#REF!</v>
      </c>
      <c r="V235" s="44"/>
      <c r="W235" s="31" t="e">
        <f>SUMPRODUCT(#REF!,W225:W234)</f>
        <v>#REF!</v>
      </c>
      <c r="X235" s="32" t="e">
        <f>SUMPRODUCT(#REF!,X225:X234)</f>
        <v>#REF!</v>
      </c>
      <c r="Y235" s="33" t="e">
        <f>SUMPRODUCT(#REF!,Y225:Y234)</f>
        <v>#REF!</v>
      </c>
      <c r="Z235" s="34" t="e">
        <f>SUMPRODUCT(#REF!,Z225:Z234)</f>
        <v>#REF!</v>
      </c>
      <c r="AA235" s="74">
        <f>SUM(AA225:AA234)</f>
        <v>1</v>
      </c>
      <c r="AB235" s="121">
        <f>SUM(AB225:AB234)</f>
        <v>1.0000000000000002</v>
      </c>
      <c r="AC235" s="31"/>
      <c r="AD235" s="32"/>
      <c r="AE235" s="33"/>
      <c r="AF235" s="32"/>
      <c r="AG235" s="33"/>
      <c r="AH235" s="43"/>
      <c r="AI235" s="43"/>
      <c r="AJ235" s="43"/>
      <c r="AK235" s="33"/>
      <c r="AL235" s="32"/>
      <c r="AM235" s="33"/>
      <c r="AN235" s="34"/>
      <c r="AO235" s="31"/>
      <c r="AP235" s="32"/>
      <c r="AQ235" s="33"/>
      <c r="AR235" s="32"/>
    </row>
    <row r="236" spans="1:44" s="16" customFormat="1" ht="28.8" x14ac:dyDescent="0.25">
      <c r="A236" s="187" t="s">
        <v>17</v>
      </c>
      <c r="B236" s="24" t="s">
        <v>42</v>
      </c>
      <c r="C236" s="273" t="str">
        <f>IF(AO236=AC236,$AC$34,IF(AO236=AG236,$AG$34,IF(AO236=AK236,$AK$34,0)))</f>
        <v>ФДМ</v>
      </c>
      <c r="D236" s="276" t="str">
        <f>IF(AP236=AD236,$AC$34,IF(AP236=AH236,$AG$34,IF(AP236=AL236,$AK$34,0)))</f>
        <v>ФДМ</v>
      </c>
      <c r="E236" s="276" t="str">
        <f>IF(AQ236=AE236,$AC$34,IF(AQ236=AI236,$AG$34,IF(AQ236=AM236,$AK$34,0)))</f>
        <v>ФДМ</v>
      </c>
      <c r="F236" s="279" t="str">
        <f>IF(AR236=AF236,$AC$34,IF(AR236=AJ236,$AG$34,IF(AR236=AN236,$AK$34,0)))</f>
        <v>КурьерСервисЭкспресс</v>
      </c>
      <c r="G236" s="50" t="str">
        <f t="shared" si="24"/>
        <v>ФДМ</v>
      </c>
      <c r="H236" s="49" t="str">
        <f t="shared" si="25"/>
        <v>ЗЕСТ Экспресс</v>
      </c>
      <c r="I236" s="49" t="str">
        <f t="shared" si="26"/>
        <v>ФДМ</v>
      </c>
      <c r="J236" s="52" t="str">
        <f t="shared" si="27"/>
        <v>КурьерСервисЭкспресс</v>
      </c>
      <c r="K236" s="53">
        <f t="shared" si="28"/>
        <v>340</v>
      </c>
      <c r="L236" s="48">
        <f t="shared" si="29"/>
        <v>278</v>
      </c>
      <c r="M236" s="48">
        <f t="shared" si="30"/>
        <v>340</v>
      </c>
      <c r="N236" s="54">
        <f t="shared" si="31"/>
        <v>250</v>
      </c>
      <c r="O236" s="159">
        <v>1000000</v>
      </c>
      <c r="P236" s="137">
        <v>278</v>
      </c>
      <c r="Q236" s="159">
        <v>1000000</v>
      </c>
      <c r="R236" s="159">
        <v>1000000</v>
      </c>
      <c r="S236" s="136">
        <v>350</v>
      </c>
      <c r="T236" s="159">
        <v>1000000</v>
      </c>
      <c r="U236" s="137">
        <v>350</v>
      </c>
      <c r="V236" s="138">
        <v>250</v>
      </c>
      <c r="W236" s="136">
        <v>340</v>
      </c>
      <c r="X236" s="137">
        <v>391</v>
      </c>
      <c r="Y236" s="137">
        <v>340</v>
      </c>
      <c r="Z236" s="138">
        <v>391</v>
      </c>
      <c r="AA236" s="70">
        <v>0.05</v>
      </c>
      <c r="AB236" s="118">
        <v>0.05</v>
      </c>
      <c r="AC236" s="262">
        <f>SUMPRODUCT(O236:O245,$AA$236:$AA$245)</f>
        <v>1000000</v>
      </c>
      <c r="AD236" s="264">
        <f>SUMPRODUCT(P236:P245,$AB$236:$AB$245)</f>
        <v>1289.5500000000002</v>
      </c>
      <c r="AE236" s="276">
        <f>SUMPRODUCT(Q236:Q245,$AA$236:$AA$245)</f>
        <v>1000000</v>
      </c>
      <c r="AF236" s="276">
        <f>SUMPRODUCT(R236:R245,$AB$236:$AB$245)</f>
        <v>1000000</v>
      </c>
      <c r="AG236" s="276">
        <f>SUMPRODUCT(S236:S245,$AA$236:$AA$245)</f>
        <v>1194.27</v>
      </c>
      <c r="AH236" s="276">
        <f>SUMPRODUCT(T236:T245,$AB$236:$AB$245)</f>
        <v>1000000</v>
      </c>
      <c r="AI236" s="276">
        <f>SUMPRODUCT(U236:U245,$AA$236:$AA$245)</f>
        <v>1258.1475000000003</v>
      </c>
      <c r="AJ236" s="276">
        <f>SUMPRODUCT(V236:V245,$AB$236:$AB$245)</f>
        <v>857.66499999999996</v>
      </c>
      <c r="AK236" s="276">
        <f>SUMPRODUCT(W236:W245,$AA$236:$AA$245)</f>
        <v>878.75</v>
      </c>
      <c r="AL236" s="276">
        <f>SUMPRODUCT(X236:X245,$AB$236:$AB$245)</f>
        <v>1036.45</v>
      </c>
      <c r="AM236" s="276">
        <f>SUMPRODUCT(Y236:Y245,$AA$236:$AA$245)</f>
        <v>878.75</v>
      </c>
      <c r="AN236" s="279">
        <f>SUMPRODUCT(Z236:Z245,$AB$236:$AB$245)</f>
        <v>1036.45</v>
      </c>
      <c r="AO236" s="273">
        <f>MIN(AC236,AG236,AK236)</f>
        <v>878.75</v>
      </c>
      <c r="AP236" s="276">
        <f>MIN(AD236,AH236,AL236)</f>
        <v>1036.45</v>
      </c>
      <c r="AQ236" s="276">
        <f>MIN(AE236,AI236,AM236)</f>
        <v>878.75</v>
      </c>
      <c r="AR236" s="276">
        <f>MIN(AF236,AJ236,AN236)</f>
        <v>857.66499999999996</v>
      </c>
    </row>
    <row r="237" spans="1:44" s="16" customFormat="1" ht="27.6" customHeight="1" x14ac:dyDescent="0.25">
      <c r="A237" s="187"/>
      <c r="B237" s="24" t="s">
        <v>46</v>
      </c>
      <c r="C237" s="274"/>
      <c r="D237" s="277"/>
      <c r="E237" s="277"/>
      <c r="F237" s="280"/>
      <c r="G237" s="50" t="str">
        <f t="shared" si="24"/>
        <v>ФДМ</v>
      </c>
      <c r="H237" s="49" t="str">
        <f t="shared" si="25"/>
        <v>ЗЕСТ Экспресс</v>
      </c>
      <c r="I237" s="49" t="str">
        <f t="shared" si="26"/>
        <v>ФДМ</v>
      </c>
      <c r="J237" s="52" t="str">
        <f t="shared" si="27"/>
        <v>КурьерСервисЭкспресс</v>
      </c>
      <c r="K237" s="53">
        <f t="shared" si="28"/>
        <v>340</v>
      </c>
      <c r="L237" s="48">
        <f t="shared" si="29"/>
        <v>289</v>
      </c>
      <c r="M237" s="48">
        <f t="shared" si="30"/>
        <v>340</v>
      </c>
      <c r="N237" s="54">
        <f t="shared" si="31"/>
        <v>300</v>
      </c>
      <c r="O237" s="159">
        <v>1000000</v>
      </c>
      <c r="P237" s="137">
        <v>289</v>
      </c>
      <c r="Q237" s="159">
        <v>1000000</v>
      </c>
      <c r="R237" s="159">
        <v>1000000</v>
      </c>
      <c r="S237" s="136">
        <v>400</v>
      </c>
      <c r="T237" s="159">
        <v>1000000</v>
      </c>
      <c r="U237" s="137">
        <v>400</v>
      </c>
      <c r="V237" s="138">
        <v>300</v>
      </c>
      <c r="W237" s="136">
        <v>340</v>
      </c>
      <c r="X237" s="137">
        <v>391</v>
      </c>
      <c r="Y237" s="137">
        <v>340</v>
      </c>
      <c r="Z237" s="138">
        <v>391</v>
      </c>
      <c r="AA237" s="72">
        <v>0.05</v>
      </c>
      <c r="AB237" s="119">
        <v>0.05</v>
      </c>
      <c r="AC237" s="263"/>
      <c r="AD237" s="260"/>
      <c r="AE237" s="277"/>
      <c r="AF237" s="277"/>
      <c r="AG237" s="277"/>
      <c r="AH237" s="277"/>
      <c r="AI237" s="277"/>
      <c r="AJ237" s="277"/>
      <c r="AK237" s="277"/>
      <c r="AL237" s="277"/>
      <c r="AM237" s="277"/>
      <c r="AN237" s="280"/>
      <c r="AO237" s="274"/>
      <c r="AP237" s="277"/>
      <c r="AQ237" s="277"/>
      <c r="AR237" s="277"/>
    </row>
    <row r="238" spans="1:44" s="16" customFormat="1" ht="26.4" customHeight="1" x14ac:dyDescent="0.25">
      <c r="A238" s="187"/>
      <c r="B238" s="24" t="s">
        <v>47</v>
      </c>
      <c r="C238" s="274"/>
      <c r="D238" s="277"/>
      <c r="E238" s="277"/>
      <c r="F238" s="280"/>
      <c r="G238" s="50" t="str">
        <f t="shared" si="24"/>
        <v>ФДМ</v>
      </c>
      <c r="H238" s="49" t="str">
        <f t="shared" si="25"/>
        <v>ЗЕСТ Экспресс</v>
      </c>
      <c r="I238" s="49" t="str">
        <f t="shared" si="26"/>
        <v>ФДМ</v>
      </c>
      <c r="J238" s="52" t="str">
        <f t="shared" si="27"/>
        <v>ФДМ</v>
      </c>
      <c r="K238" s="53">
        <f t="shared" si="28"/>
        <v>430</v>
      </c>
      <c r="L238" s="48">
        <f t="shared" si="29"/>
        <v>518</v>
      </c>
      <c r="M238" s="48">
        <f t="shared" si="30"/>
        <v>430</v>
      </c>
      <c r="N238" s="54">
        <f t="shared" si="31"/>
        <v>531</v>
      </c>
      <c r="O238" s="159">
        <v>1000000</v>
      </c>
      <c r="P238" s="137">
        <v>518</v>
      </c>
      <c r="Q238" s="159">
        <v>1000000</v>
      </c>
      <c r="R238" s="159">
        <v>1000000</v>
      </c>
      <c r="S238" s="136">
        <v>709.2</v>
      </c>
      <c r="T238" s="159">
        <v>1000000</v>
      </c>
      <c r="U238" s="137">
        <v>654.30000000000007</v>
      </c>
      <c r="V238" s="138">
        <v>535.84999999999991</v>
      </c>
      <c r="W238" s="136">
        <v>430</v>
      </c>
      <c r="X238" s="137">
        <v>531</v>
      </c>
      <c r="Y238" s="137">
        <v>430</v>
      </c>
      <c r="Z238" s="138">
        <v>531</v>
      </c>
      <c r="AA238" s="72">
        <v>0.05</v>
      </c>
      <c r="AB238" s="119">
        <v>0.1</v>
      </c>
      <c r="AC238" s="263"/>
      <c r="AD238" s="260"/>
      <c r="AE238" s="277"/>
      <c r="AF238" s="277"/>
      <c r="AG238" s="277"/>
      <c r="AH238" s="277"/>
      <c r="AI238" s="277"/>
      <c r="AJ238" s="277"/>
      <c r="AK238" s="277"/>
      <c r="AL238" s="277"/>
      <c r="AM238" s="277"/>
      <c r="AN238" s="280"/>
      <c r="AO238" s="274"/>
      <c r="AP238" s="277"/>
      <c r="AQ238" s="277"/>
      <c r="AR238" s="277"/>
    </row>
    <row r="239" spans="1:44" s="16" customFormat="1" ht="27.6" customHeight="1" x14ac:dyDescent="0.25">
      <c r="A239" s="187"/>
      <c r="B239" s="24" t="s">
        <v>48</v>
      </c>
      <c r="C239" s="274"/>
      <c r="D239" s="277"/>
      <c r="E239" s="277"/>
      <c r="F239" s="280"/>
      <c r="G239" s="50" t="str">
        <f t="shared" si="24"/>
        <v>ФДМ</v>
      </c>
      <c r="H239" s="49" t="str">
        <f t="shared" si="25"/>
        <v>ФДМ</v>
      </c>
      <c r="I239" s="49" t="str">
        <f t="shared" si="26"/>
        <v>ФДМ</v>
      </c>
      <c r="J239" s="52" t="str">
        <f t="shared" si="27"/>
        <v>КурьерСервисЭкспресс</v>
      </c>
      <c r="K239" s="53">
        <f t="shared" si="28"/>
        <v>520</v>
      </c>
      <c r="L239" s="48">
        <f t="shared" si="29"/>
        <v>671</v>
      </c>
      <c r="M239" s="48">
        <f t="shared" si="30"/>
        <v>520</v>
      </c>
      <c r="N239" s="54">
        <f t="shared" si="31"/>
        <v>643.65000000000009</v>
      </c>
      <c r="O239" s="159">
        <v>1000000</v>
      </c>
      <c r="P239" s="137">
        <v>732</v>
      </c>
      <c r="Q239" s="159">
        <v>1000000</v>
      </c>
      <c r="R239" s="159">
        <v>1000000</v>
      </c>
      <c r="S239" s="136">
        <v>867.6</v>
      </c>
      <c r="T239" s="159">
        <v>1000000</v>
      </c>
      <c r="U239" s="137">
        <v>792.9</v>
      </c>
      <c r="V239" s="138">
        <v>643.65000000000009</v>
      </c>
      <c r="W239" s="136">
        <v>520</v>
      </c>
      <c r="X239" s="137">
        <v>671</v>
      </c>
      <c r="Y239" s="137">
        <v>520</v>
      </c>
      <c r="Z239" s="138">
        <v>671</v>
      </c>
      <c r="AA239" s="72">
        <v>0.1</v>
      </c>
      <c r="AB239" s="119">
        <v>0.2</v>
      </c>
      <c r="AC239" s="263"/>
      <c r="AD239" s="260"/>
      <c r="AE239" s="277"/>
      <c r="AF239" s="277"/>
      <c r="AG239" s="277"/>
      <c r="AH239" s="277"/>
      <c r="AI239" s="277"/>
      <c r="AJ239" s="277"/>
      <c r="AK239" s="277"/>
      <c r="AL239" s="277"/>
      <c r="AM239" s="277"/>
      <c r="AN239" s="280"/>
      <c r="AO239" s="274"/>
      <c r="AP239" s="277"/>
      <c r="AQ239" s="277"/>
      <c r="AR239" s="277"/>
    </row>
    <row r="240" spans="1:44" s="16" customFormat="1" ht="27.6" customHeight="1" x14ac:dyDescent="0.25">
      <c r="A240" s="187"/>
      <c r="B240" s="24" t="s">
        <v>49</v>
      </c>
      <c r="C240" s="274"/>
      <c r="D240" s="277"/>
      <c r="E240" s="277"/>
      <c r="F240" s="280"/>
      <c r="G240" s="50" t="str">
        <f t="shared" si="24"/>
        <v>ФДМ</v>
      </c>
      <c r="H240" s="49" t="str">
        <f t="shared" si="25"/>
        <v>ФДМ</v>
      </c>
      <c r="I240" s="49" t="str">
        <f t="shared" si="26"/>
        <v>ФДМ</v>
      </c>
      <c r="J240" s="52" t="str">
        <f t="shared" si="27"/>
        <v>КурьерСервисЭкспресс</v>
      </c>
      <c r="K240" s="53">
        <f t="shared" si="28"/>
        <v>745</v>
      </c>
      <c r="L240" s="48">
        <f t="shared" si="29"/>
        <v>1021</v>
      </c>
      <c r="M240" s="48">
        <f t="shared" si="30"/>
        <v>745</v>
      </c>
      <c r="N240" s="54">
        <f t="shared" si="31"/>
        <v>832.3</v>
      </c>
      <c r="O240" s="159">
        <v>1000000</v>
      </c>
      <c r="P240" s="137">
        <v>1269</v>
      </c>
      <c r="Q240" s="159">
        <v>1000000</v>
      </c>
      <c r="R240" s="159">
        <v>1000000</v>
      </c>
      <c r="S240" s="136">
        <v>1144.8</v>
      </c>
      <c r="T240" s="159">
        <v>1000000</v>
      </c>
      <c r="U240" s="137">
        <v>1035.45</v>
      </c>
      <c r="V240" s="138">
        <v>832.3</v>
      </c>
      <c r="W240" s="136">
        <v>745</v>
      </c>
      <c r="X240" s="137">
        <v>1021</v>
      </c>
      <c r="Y240" s="137">
        <v>745</v>
      </c>
      <c r="Z240" s="138">
        <v>1021</v>
      </c>
      <c r="AA240" s="72">
        <v>0.15</v>
      </c>
      <c r="AB240" s="119">
        <v>0.2</v>
      </c>
      <c r="AC240" s="263"/>
      <c r="AD240" s="260"/>
      <c r="AE240" s="277"/>
      <c r="AF240" s="277"/>
      <c r="AG240" s="277"/>
      <c r="AH240" s="277"/>
      <c r="AI240" s="277"/>
      <c r="AJ240" s="277"/>
      <c r="AK240" s="277"/>
      <c r="AL240" s="277"/>
      <c r="AM240" s="277"/>
      <c r="AN240" s="280"/>
      <c r="AO240" s="274"/>
      <c r="AP240" s="277"/>
      <c r="AQ240" s="277"/>
      <c r="AR240" s="277"/>
    </row>
    <row r="241" spans="1:44" s="16" customFormat="1" ht="27.6" customHeight="1" x14ac:dyDescent="0.25">
      <c r="A241" s="187"/>
      <c r="B241" s="24" t="s">
        <v>50</v>
      </c>
      <c r="C241" s="274"/>
      <c r="D241" s="277"/>
      <c r="E241" s="277"/>
      <c r="F241" s="280"/>
      <c r="G241" s="50" t="str">
        <f t="shared" si="24"/>
        <v>ФДМ</v>
      </c>
      <c r="H241" s="49" t="str">
        <f t="shared" si="25"/>
        <v>ФДМ</v>
      </c>
      <c r="I241" s="49" t="str">
        <f t="shared" si="26"/>
        <v>ФДМ</v>
      </c>
      <c r="J241" s="52" t="str">
        <f t="shared" si="27"/>
        <v>КурьерСервисЭкспресс</v>
      </c>
      <c r="K241" s="53">
        <f t="shared" si="28"/>
        <v>970</v>
      </c>
      <c r="L241" s="48">
        <f t="shared" si="29"/>
        <v>1371</v>
      </c>
      <c r="M241" s="48">
        <f t="shared" si="30"/>
        <v>970</v>
      </c>
      <c r="N241" s="54">
        <f t="shared" si="31"/>
        <v>1101.8</v>
      </c>
      <c r="O241" s="159">
        <v>1000000</v>
      </c>
      <c r="P241" s="137">
        <v>1775</v>
      </c>
      <c r="Q241" s="159">
        <v>1000000</v>
      </c>
      <c r="R241" s="159">
        <v>1000000</v>
      </c>
      <c r="S241" s="136">
        <v>1540.8</v>
      </c>
      <c r="T241" s="159">
        <v>1000000</v>
      </c>
      <c r="U241" s="137">
        <v>1381.95</v>
      </c>
      <c r="V241" s="138">
        <v>1101.8</v>
      </c>
      <c r="W241" s="136">
        <v>970</v>
      </c>
      <c r="X241" s="137">
        <v>1371</v>
      </c>
      <c r="Y241" s="137">
        <v>970</v>
      </c>
      <c r="Z241" s="138">
        <v>1371</v>
      </c>
      <c r="AA241" s="72">
        <v>0.2</v>
      </c>
      <c r="AB241" s="119">
        <v>0.15</v>
      </c>
      <c r="AC241" s="263"/>
      <c r="AD241" s="260"/>
      <c r="AE241" s="277"/>
      <c r="AF241" s="277"/>
      <c r="AG241" s="277"/>
      <c r="AH241" s="277"/>
      <c r="AI241" s="277"/>
      <c r="AJ241" s="277"/>
      <c r="AK241" s="277"/>
      <c r="AL241" s="277"/>
      <c r="AM241" s="277"/>
      <c r="AN241" s="280"/>
      <c r="AO241" s="274"/>
      <c r="AP241" s="277"/>
      <c r="AQ241" s="277"/>
      <c r="AR241" s="277"/>
    </row>
    <row r="242" spans="1:44" s="16" customFormat="1" ht="27.6" customHeight="1" x14ac:dyDescent="0.25">
      <c r="A242" s="187"/>
      <c r="B242" s="24" t="s">
        <v>51</v>
      </c>
      <c r="C242" s="274"/>
      <c r="D242" s="277"/>
      <c r="E242" s="277"/>
      <c r="F242" s="280"/>
      <c r="G242" s="50" t="str">
        <f t="shared" si="24"/>
        <v>ФДМ</v>
      </c>
      <c r="H242" s="49" t="str">
        <f t="shared" si="25"/>
        <v>ФДМ</v>
      </c>
      <c r="I242" s="49" t="str">
        <f t="shared" si="26"/>
        <v>ФДМ</v>
      </c>
      <c r="J242" s="52" t="str">
        <f t="shared" si="27"/>
        <v>КурьерСервисЭкспресс</v>
      </c>
      <c r="K242" s="53">
        <f t="shared" si="28"/>
        <v>1195</v>
      </c>
      <c r="L242" s="48">
        <f t="shared" si="29"/>
        <v>1721</v>
      </c>
      <c r="M242" s="48">
        <f t="shared" si="30"/>
        <v>1195</v>
      </c>
      <c r="N242" s="54">
        <f t="shared" si="31"/>
        <v>1371.3</v>
      </c>
      <c r="O242" s="159">
        <v>1000000</v>
      </c>
      <c r="P242" s="137">
        <v>2276</v>
      </c>
      <c r="Q242" s="159">
        <v>1000000</v>
      </c>
      <c r="R242" s="159">
        <v>1000000</v>
      </c>
      <c r="S242" s="136">
        <v>1936.8</v>
      </c>
      <c r="T242" s="159">
        <v>1000000</v>
      </c>
      <c r="U242" s="137">
        <v>1728.45</v>
      </c>
      <c r="V242" s="138">
        <v>1371.3</v>
      </c>
      <c r="W242" s="136">
        <v>1195</v>
      </c>
      <c r="X242" s="137">
        <v>1721</v>
      </c>
      <c r="Y242" s="137">
        <v>1195</v>
      </c>
      <c r="Z242" s="138">
        <v>1721</v>
      </c>
      <c r="AA242" s="72">
        <v>0.2</v>
      </c>
      <c r="AB242" s="119">
        <v>0.1</v>
      </c>
      <c r="AC242" s="263"/>
      <c r="AD242" s="260"/>
      <c r="AE242" s="277"/>
      <c r="AF242" s="277"/>
      <c r="AG242" s="277"/>
      <c r="AH242" s="277"/>
      <c r="AI242" s="277"/>
      <c r="AJ242" s="277"/>
      <c r="AK242" s="277"/>
      <c r="AL242" s="277"/>
      <c r="AM242" s="277"/>
      <c r="AN242" s="280"/>
      <c r="AO242" s="274"/>
      <c r="AP242" s="277"/>
      <c r="AQ242" s="277"/>
      <c r="AR242" s="277"/>
    </row>
    <row r="243" spans="1:44" s="16" customFormat="1" ht="27.6" customHeight="1" x14ac:dyDescent="0.25">
      <c r="A243" s="187"/>
      <c r="B243" s="24" t="s">
        <v>52</v>
      </c>
      <c r="C243" s="274"/>
      <c r="D243" s="277"/>
      <c r="E243" s="277"/>
      <c r="F243" s="280"/>
      <c r="G243" s="50" t="str">
        <f t="shared" si="24"/>
        <v>КурьерСервисЭкспресс</v>
      </c>
      <c r="H243" s="49" t="str">
        <f t="shared" si="25"/>
        <v>ФДМ</v>
      </c>
      <c r="I243" s="49" t="str">
        <f t="shared" si="26"/>
        <v>ФДМ</v>
      </c>
      <c r="J243" s="52" t="str">
        <f t="shared" si="27"/>
        <v>КурьерСервисЭкспресс</v>
      </c>
      <c r="K243" s="53">
        <f t="shared" si="28"/>
        <v>1090.8</v>
      </c>
      <c r="L243" s="48">
        <f t="shared" si="29"/>
        <v>2071</v>
      </c>
      <c r="M243" s="48">
        <f t="shared" si="30"/>
        <v>1420</v>
      </c>
      <c r="N243" s="54">
        <f t="shared" si="31"/>
        <v>1640.8</v>
      </c>
      <c r="O243" s="159">
        <v>1000000</v>
      </c>
      <c r="P243" s="137">
        <v>2828</v>
      </c>
      <c r="Q243" s="159">
        <v>1000000</v>
      </c>
      <c r="R243" s="159">
        <v>1000000</v>
      </c>
      <c r="S243" s="136">
        <v>1090.8</v>
      </c>
      <c r="T243" s="159">
        <v>1000000</v>
      </c>
      <c r="U243" s="137">
        <v>2074.9500000000003</v>
      </c>
      <c r="V243" s="138">
        <v>1640.8</v>
      </c>
      <c r="W243" s="136">
        <v>1420</v>
      </c>
      <c r="X243" s="137">
        <v>2071</v>
      </c>
      <c r="Y243" s="137">
        <v>1420</v>
      </c>
      <c r="Z243" s="138">
        <v>2071</v>
      </c>
      <c r="AA243" s="72">
        <v>0.1</v>
      </c>
      <c r="AB243" s="119">
        <v>0.05</v>
      </c>
      <c r="AC243" s="263"/>
      <c r="AD243" s="260"/>
      <c r="AE243" s="277"/>
      <c r="AF243" s="277"/>
      <c r="AG243" s="277"/>
      <c r="AH243" s="277"/>
      <c r="AI243" s="277"/>
      <c r="AJ243" s="277"/>
      <c r="AK243" s="277"/>
      <c r="AL243" s="277"/>
      <c r="AM243" s="277"/>
      <c r="AN243" s="280"/>
      <c r="AO243" s="274"/>
      <c r="AP243" s="277"/>
      <c r="AQ243" s="277"/>
      <c r="AR243" s="277"/>
    </row>
    <row r="244" spans="1:44" s="16" customFormat="1" ht="27.6" customHeight="1" x14ac:dyDescent="0.25">
      <c r="A244" s="187"/>
      <c r="B244" s="24" t="s">
        <v>53</v>
      </c>
      <c r="C244" s="274"/>
      <c r="D244" s="277"/>
      <c r="E244" s="277"/>
      <c r="F244" s="280"/>
      <c r="G244" s="50" t="str">
        <f t="shared" si="24"/>
        <v>КурьерСервисЭкспресс</v>
      </c>
      <c r="H244" s="49" t="str">
        <f t="shared" si="25"/>
        <v>ФДМ</v>
      </c>
      <c r="I244" s="49" t="str">
        <f t="shared" si="26"/>
        <v>ФДМ</v>
      </c>
      <c r="J244" s="52" t="str">
        <f t="shared" si="27"/>
        <v>КурьерСервисЭкспресс</v>
      </c>
      <c r="K244" s="53">
        <f t="shared" si="28"/>
        <v>1090.8</v>
      </c>
      <c r="L244" s="48">
        <f t="shared" si="29"/>
        <v>2421</v>
      </c>
      <c r="M244" s="48">
        <f t="shared" si="30"/>
        <v>1645</v>
      </c>
      <c r="N244" s="54">
        <f t="shared" si="31"/>
        <v>1891.4</v>
      </c>
      <c r="O244" s="159">
        <v>1000000</v>
      </c>
      <c r="P244" s="137">
        <v>3378</v>
      </c>
      <c r="Q244" s="159">
        <v>1000000</v>
      </c>
      <c r="R244" s="159">
        <v>1000000</v>
      </c>
      <c r="S244" s="136">
        <v>1090.8</v>
      </c>
      <c r="T244" s="159">
        <v>1000000</v>
      </c>
      <c r="U244" s="137">
        <v>2401.2000000000003</v>
      </c>
      <c r="V244" s="138">
        <v>1891.4</v>
      </c>
      <c r="W244" s="136">
        <v>1645</v>
      </c>
      <c r="X244" s="137">
        <v>2421</v>
      </c>
      <c r="Y244" s="137">
        <v>1645</v>
      </c>
      <c r="Z244" s="138">
        <v>2421</v>
      </c>
      <c r="AA244" s="72">
        <v>0.05</v>
      </c>
      <c r="AB244" s="119">
        <v>0.05</v>
      </c>
      <c r="AC244" s="263"/>
      <c r="AD244" s="260"/>
      <c r="AE244" s="277"/>
      <c r="AF244" s="277"/>
      <c r="AG244" s="277"/>
      <c r="AH244" s="277"/>
      <c r="AI244" s="277"/>
      <c r="AJ244" s="277"/>
      <c r="AK244" s="277"/>
      <c r="AL244" s="277"/>
      <c r="AM244" s="277"/>
      <c r="AN244" s="280"/>
      <c r="AO244" s="274"/>
      <c r="AP244" s="277"/>
      <c r="AQ244" s="277"/>
      <c r="AR244" s="277"/>
    </row>
    <row r="245" spans="1:44" s="16" customFormat="1" ht="42" customHeight="1" thickBot="1" x14ac:dyDescent="0.3">
      <c r="A245" s="187"/>
      <c r="B245" s="28" t="s">
        <v>54</v>
      </c>
      <c r="C245" s="275"/>
      <c r="D245" s="278"/>
      <c r="E245" s="278"/>
      <c r="F245" s="281"/>
      <c r="G245" s="50" t="str">
        <f t="shared" si="24"/>
        <v>ФДМ</v>
      </c>
      <c r="H245" s="49" t="str">
        <f t="shared" si="25"/>
        <v>ФДМ</v>
      </c>
      <c r="I245" s="49" t="str">
        <f t="shared" si="26"/>
        <v>ФДМ</v>
      </c>
      <c r="J245" s="52" t="str">
        <f t="shared" si="27"/>
        <v>КурьерСервисЭкспресс</v>
      </c>
      <c r="K245" s="53">
        <f t="shared" si="28"/>
        <v>45</v>
      </c>
      <c r="L245" s="48">
        <f t="shared" si="29"/>
        <v>70</v>
      </c>
      <c r="M245" s="48">
        <f t="shared" si="30"/>
        <v>45</v>
      </c>
      <c r="N245" s="54">
        <f t="shared" si="31"/>
        <v>47.6</v>
      </c>
      <c r="O245" s="159">
        <v>1000000</v>
      </c>
      <c r="P245" s="137">
        <v>101</v>
      </c>
      <c r="Q245" s="159">
        <v>1000000</v>
      </c>
      <c r="R245" s="159">
        <v>1000000</v>
      </c>
      <c r="S245" s="136">
        <v>73.8</v>
      </c>
      <c r="T245" s="159">
        <v>1000000</v>
      </c>
      <c r="U245" s="137">
        <v>73.8</v>
      </c>
      <c r="V245" s="138">
        <v>47.6</v>
      </c>
      <c r="W245" s="136">
        <v>45</v>
      </c>
      <c r="X245" s="137">
        <v>70</v>
      </c>
      <c r="Y245" s="137">
        <v>45</v>
      </c>
      <c r="Z245" s="138">
        <v>70</v>
      </c>
      <c r="AA245" s="72">
        <v>0.05</v>
      </c>
      <c r="AB245" s="119">
        <v>0.05</v>
      </c>
      <c r="AC245" s="263"/>
      <c r="AD245" s="260"/>
      <c r="AE245" s="278"/>
      <c r="AF245" s="278"/>
      <c r="AG245" s="278"/>
      <c r="AH245" s="278"/>
      <c r="AI245" s="278"/>
      <c r="AJ245" s="278"/>
      <c r="AK245" s="278"/>
      <c r="AL245" s="278"/>
      <c r="AM245" s="278"/>
      <c r="AN245" s="281"/>
      <c r="AO245" s="275"/>
      <c r="AP245" s="278"/>
      <c r="AQ245" s="278"/>
      <c r="AR245" s="278"/>
    </row>
    <row r="246" spans="1:44" s="35" customFormat="1" ht="42" hidden="1" customHeight="1" x14ac:dyDescent="0.25">
      <c r="A246" s="29"/>
      <c r="B246" s="30"/>
      <c r="C246" s="31"/>
      <c r="D246" s="32"/>
      <c r="E246" s="33"/>
      <c r="F246" s="34"/>
      <c r="G246" s="50" t="e">
        <f t="shared" si="24"/>
        <v>#REF!</v>
      </c>
      <c r="H246" s="49" t="e">
        <f t="shared" si="25"/>
        <v>#REF!</v>
      </c>
      <c r="I246" s="49" t="e">
        <f t="shared" si="26"/>
        <v>#REF!</v>
      </c>
      <c r="J246" s="52" t="e">
        <f t="shared" si="27"/>
        <v>#REF!</v>
      </c>
      <c r="K246" s="53" t="e">
        <f t="shared" si="28"/>
        <v>#REF!</v>
      </c>
      <c r="L246" s="48" t="e">
        <f t="shared" si="29"/>
        <v>#REF!</v>
      </c>
      <c r="M246" s="48" t="e">
        <f t="shared" si="30"/>
        <v>#REF!</v>
      </c>
      <c r="N246" s="54" t="e">
        <f t="shared" si="31"/>
        <v>#REF!</v>
      </c>
      <c r="O246" s="47" t="e">
        <f>SUMPRODUCT(#REF!,O236:O245)</f>
        <v>#REF!</v>
      </c>
      <c r="P246" s="32" t="e">
        <f>SUMPRODUCT(#REF!,P236:P245)</f>
        <v>#REF!</v>
      </c>
      <c r="Q246" s="33" t="e">
        <f>SUMPRODUCT(#REF!,Q236:Q245)</f>
        <v>#REF!</v>
      </c>
      <c r="R246" s="34" t="e">
        <f>SUMPRODUCT(#REF!,R236:R245)</f>
        <v>#REF!</v>
      </c>
      <c r="S246" s="31" t="e">
        <f>SUMPRODUCT(#REF!,S236:S245)</f>
        <v>#REF!</v>
      </c>
      <c r="T246" s="43"/>
      <c r="U246" s="43" t="e">
        <f>SUMPRODUCT(#REF!,U236:U245)</f>
        <v>#REF!</v>
      </c>
      <c r="V246" s="44"/>
      <c r="W246" s="31" t="e">
        <f>SUMPRODUCT(#REF!,W236:W245)</f>
        <v>#REF!</v>
      </c>
      <c r="X246" s="32" t="e">
        <f>SUMPRODUCT(#REF!,X236:X245)</f>
        <v>#REF!</v>
      </c>
      <c r="Y246" s="33" t="e">
        <f>SUMPRODUCT(#REF!,Y236:Y245)</f>
        <v>#REF!</v>
      </c>
      <c r="Z246" s="34" t="e">
        <f>SUMPRODUCT(#REF!,Z236:Z245)</f>
        <v>#REF!</v>
      </c>
      <c r="AA246" s="74">
        <f>SUM(AA236:AA245)</f>
        <v>1</v>
      </c>
      <c r="AB246" s="121">
        <f>SUM(AB236:AB245)</f>
        <v>1.0000000000000002</v>
      </c>
      <c r="AC246" s="31"/>
      <c r="AD246" s="32"/>
      <c r="AE246" s="33"/>
      <c r="AF246" s="32"/>
      <c r="AG246" s="33"/>
      <c r="AH246" s="43"/>
      <c r="AI246" s="43"/>
      <c r="AJ246" s="43"/>
      <c r="AK246" s="33"/>
      <c r="AL246" s="32"/>
      <c r="AM246" s="33"/>
      <c r="AN246" s="34"/>
      <c r="AO246" s="31"/>
      <c r="AP246" s="32"/>
      <c r="AQ246" s="33"/>
      <c r="AR246" s="32"/>
    </row>
    <row r="247" spans="1:44" s="16" customFormat="1" ht="32.25" customHeight="1" x14ac:dyDescent="0.25">
      <c r="A247" s="218" t="s">
        <v>18</v>
      </c>
      <c r="B247" s="24" t="s">
        <v>42</v>
      </c>
      <c r="C247" s="273" t="str">
        <f>IF(AO247=AC247,$AC$34,IF(AO247=AG247,$AG$34,IF(AO247=AK247,$AK$34,0)))</f>
        <v>ФДМ</v>
      </c>
      <c r="D247" s="276" t="str">
        <f>IF(AP247=AD247,$AC$34,IF(AP247=AH247,$AG$34,IF(AP247=AL247,$AK$34,0)))</f>
        <v>ЗЕСТ Экспресс</v>
      </c>
      <c r="E247" s="276" t="str">
        <f>IF(AQ247=AE247,$AC$34,IF(AQ247=AI247,$AG$34,IF(AQ247=AM247,$AK$34,0)))</f>
        <v>ФДМ</v>
      </c>
      <c r="F247" s="279" t="str">
        <f>IF(AR247=AF247,$AC$34,IF(AR247=AJ247,$AG$34,IF(AR247=AN247,$AK$34,0)))</f>
        <v>КурьерСервисЭкспресс</v>
      </c>
      <c r="G247" s="50" t="str">
        <f t="shared" si="24"/>
        <v>КурьерСервисЭкспресс</v>
      </c>
      <c r="H247" s="49" t="str">
        <f t="shared" si="25"/>
        <v>ЗЕСТ Экспресс</v>
      </c>
      <c r="I247" s="49" t="str">
        <f t="shared" si="26"/>
        <v>КурьерСервисЭкспресс</v>
      </c>
      <c r="J247" s="52" t="str">
        <f t="shared" si="27"/>
        <v>КурьерСервисЭкспресс</v>
      </c>
      <c r="K247" s="53">
        <f t="shared" si="28"/>
        <v>300</v>
      </c>
      <c r="L247" s="48">
        <f t="shared" si="29"/>
        <v>260</v>
      </c>
      <c r="M247" s="48">
        <f t="shared" si="30"/>
        <v>300</v>
      </c>
      <c r="N247" s="54">
        <f t="shared" si="31"/>
        <v>300</v>
      </c>
      <c r="O247" s="159">
        <v>1000000</v>
      </c>
      <c r="P247" s="137">
        <v>260</v>
      </c>
      <c r="Q247" s="159">
        <v>1000000</v>
      </c>
      <c r="R247" s="159">
        <v>1000000</v>
      </c>
      <c r="S247" s="136">
        <v>300</v>
      </c>
      <c r="T247" s="159">
        <v>1000000</v>
      </c>
      <c r="U247" s="137">
        <v>300</v>
      </c>
      <c r="V247" s="138">
        <v>300</v>
      </c>
      <c r="W247" s="136">
        <v>320</v>
      </c>
      <c r="X247" s="137">
        <v>370</v>
      </c>
      <c r="Y247" s="137">
        <v>320</v>
      </c>
      <c r="Z247" s="138">
        <v>370</v>
      </c>
      <c r="AA247" s="70">
        <v>0.05</v>
      </c>
      <c r="AB247" s="118">
        <v>0.05</v>
      </c>
      <c r="AC247" s="262">
        <f>SUMPRODUCT(O247:O256,$AA$247:$AA$256)</f>
        <v>1000000</v>
      </c>
      <c r="AD247" s="264">
        <f>SUMPRODUCT(P247:P256,$AB$247:$AB$256)</f>
        <v>673.2</v>
      </c>
      <c r="AE247" s="276">
        <f>SUMPRODUCT(Q247:Q256,$AA$247:$AA$256)</f>
        <v>1000000</v>
      </c>
      <c r="AF247" s="276">
        <f>SUMPRODUCT(R247:R256,$AB$247:$AB$256)</f>
        <v>1000000</v>
      </c>
      <c r="AG247" s="276">
        <f>SUMPRODUCT(S247:S256,$AA$247:$AA$256)</f>
        <v>757.44999999999993</v>
      </c>
      <c r="AH247" s="276">
        <f>SUMPRODUCT(T247:T256,$AB$247:$AB$256)</f>
        <v>1000000</v>
      </c>
      <c r="AI247" s="276">
        <f>SUMPRODUCT(U247:U256,$AA$247:$AA$256)</f>
        <v>847</v>
      </c>
      <c r="AJ247" s="276">
        <f>SUMPRODUCT(V247:V256,$AB$247:$AB$256)</f>
        <v>668.5</v>
      </c>
      <c r="AK247" s="276">
        <f>SUMPRODUCT(W247:W256,$AA$247:$AA$256)</f>
        <v>674.5</v>
      </c>
      <c r="AL247" s="276">
        <f>SUMPRODUCT(X247:X256,$AB$247:$AB$256)</f>
        <v>771.50000000000011</v>
      </c>
      <c r="AM247" s="276">
        <f>SUMPRODUCT(Y247:Y256,$AA$247:$AA$256)</f>
        <v>674.5</v>
      </c>
      <c r="AN247" s="279">
        <f>SUMPRODUCT(Z247:Z256,$AB$247:$AB$256)</f>
        <v>771.50000000000011</v>
      </c>
      <c r="AO247" s="273">
        <f>MIN(AC247,AG247,AK247)</f>
        <v>674.5</v>
      </c>
      <c r="AP247" s="276">
        <f>MIN(AD247,AH247,AL247)</f>
        <v>673.2</v>
      </c>
      <c r="AQ247" s="276">
        <f>MIN(AE247,AI247,AM247)</f>
        <v>674.5</v>
      </c>
      <c r="AR247" s="276">
        <f>MIN(AF247,AJ247,AN247)</f>
        <v>668.5</v>
      </c>
    </row>
    <row r="248" spans="1:44" s="16" customFormat="1" ht="27.6" customHeight="1" x14ac:dyDescent="0.25">
      <c r="A248" s="218"/>
      <c r="B248" s="24" t="s">
        <v>46</v>
      </c>
      <c r="C248" s="274"/>
      <c r="D248" s="277"/>
      <c r="E248" s="277"/>
      <c r="F248" s="280"/>
      <c r="G248" s="50" t="str">
        <f t="shared" si="24"/>
        <v>ФДМ</v>
      </c>
      <c r="H248" s="49" t="str">
        <f t="shared" si="25"/>
        <v>ЗЕСТ Экспресс</v>
      </c>
      <c r="I248" s="49" t="str">
        <f t="shared" si="26"/>
        <v>ФДМ</v>
      </c>
      <c r="J248" s="52" t="str">
        <f t="shared" si="27"/>
        <v>КурьерСервисЭкспресс</v>
      </c>
      <c r="K248" s="53">
        <f t="shared" si="28"/>
        <v>320</v>
      </c>
      <c r="L248" s="48">
        <f t="shared" si="29"/>
        <v>284</v>
      </c>
      <c r="M248" s="48">
        <f t="shared" si="30"/>
        <v>320</v>
      </c>
      <c r="N248" s="54">
        <f t="shared" si="31"/>
        <v>350</v>
      </c>
      <c r="O248" s="159">
        <v>1000000</v>
      </c>
      <c r="P248" s="137">
        <v>284</v>
      </c>
      <c r="Q248" s="159">
        <v>1000000</v>
      </c>
      <c r="R248" s="159">
        <v>1000000</v>
      </c>
      <c r="S248" s="136">
        <v>350</v>
      </c>
      <c r="T248" s="159">
        <v>1000000</v>
      </c>
      <c r="U248" s="137">
        <v>350</v>
      </c>
      <c r="V248" s="138">
        <v>350</v>
      </c>
      <c r="W248" s="136">
        <v>320</v>
      </c>
      <c r="X248" s="137">
        <v>370</v>
      </c>
      <c r="Y248" s="137">
        <v>320</v>
      </c>
      <c r="Z248" s="138">
        <v>370</v>
      </c>
      <c r="AA248" s="72">
        <v>0.05</v>
      </c>
      <c r="AB248" s="119">
        <v>0.05</v>
      </c>
      <c r="AC248" s="263"/>
      <c r="AD248" s="260"/>
      <c r="AE248" s="277"/>
      <c r="AF248" s="277"/>
      <c r="AG248" s="277"/>
      <c r="AH248" s="277"/>
      <c r="AI248" s="277"/>
      <c r="AJ248" s="277"/>
      <c r="AK248" s="277"/>
      <c r="AL248" s="277"/>
      <c r="AM248" s="277"/>
      <c r="AN248" s="280"/>
      <c r="AO248" s="274"/>
      <c r="AP248" s="277"/>
      <c r="AQ248" s="277"/>
      <c r="AR248" s="277"/>
    </row>
    <row r="249" spans="1:44" s="16" customFormat="1" ht="27.6" customHeight="1" x14ac:dyDescent="0.25">
      <c r="A249" s="218"/>
      <c r="B249" s="24" t="s">
        <v>47</v>
      </c>
      <c r="C249" s="274"/>
      <c r="D249" s="277"/>
      <c r="E249" s="277"/>
      <c r="F249" s="280"/>
      <c r="G249" s="50" t="str">
        <f t="shared" si="24"/>
        <v>ФДМ</v>
      </c>
      <c r="H249" s="49" t="str">
        <f t="shared" si="25"/>
        <v>ЗЕСТ Экспресс</v>
      </c>
      <c r="I249" s="49" t="str">
        <f t="shared" si="26"/>
        <v>ФДМ</v>
      </c>
      <c r="J249" s="52" t="str">
        <f t="shared" si="27"/>
        <v>КурьерСервисЭкспресс</v>
      </c>
      <c r="K249" s="53">
        <f t="shared" si="28"/>
        <v>380</v>
      </c>
      <c r="L249" s="48">
        <f t="shared" si="29"/>
        <v>326</v>
      </c>
      <c r="M249" s="48">
        <f t="shared" si="30"/>
        <v>380</v>
      </c>
      <c r="N249" s="54">
        <f t="shared" si="31"/>
        <v>400</v>
      </c>
      <c r="O249" s="159">
        <v>1000000</v>
      </c>
      <c r="P249" s="137">
        <v>326</v>
      </c>
      <c r="Q249" s="159">
        <v>1000000</v>
      </c>
      <c r="R249" s="159">
        <v>1000000</v>
      </c>
      <c r="S249" s="136">
        <v>450</v>
      </c>
      <c r="T249" s="159">
        <v>1000000</v>
      </c>
      <c r="U249" s="137">
        <v>450</v>
      </c>
      <c r="V249" s="138">
        <v>400</v>
      </c>
      <c r="W249" s="136">
        <v>380</v>
      </c>
      <c r="X249" s="137">
        <v>454</v>
      </c>
      <c r="Y249" s="137">
        <v>380</v>
      </c>
      <c r="Z249" s="138">
        <v>454</v>
      </c>
      <c r="AA249" s="72">
        <v>0.05</v>
      </c>
      <c r="AB249" s="119">
        <v>0.1</v>
      </c>
      <c r="AC249" s="263"/>
      <c r="AD249" s="260"/>
      <c r="AE249" s="277"/>
      <c r="AF249" s="277"/>
      <c r="AG249" s="277"/>
      <c r="AH249" s="277"/>
      <c r="AI249" s="277"/>
      <c r="AJ249" s="277"/>
      <c r="AK249" s="277"/>
      <c r="AL249" s="277"/>
      <c r="AM249" s="277"/>
      <c r="AN249" s="280"/>
      <c r="AO249" s="274"/>
      <c r="AP249" s="277"/>
      <c r="AQ249" s="277"/>
      <c r="AR249" s="277"/>
    </row>
    <row r="250" spans="1:44" s="16" customFormat="1" ht="26.4" customHeight="1" x14ac:dyDescent="0.25">
      <c r="A250" s="218"/>
      <c r="B250" s="24" t="s">
        <v>48</v>
      </c>
      <c r="C250" s="274"/>
      <c r="D250" s="277"/>
      <c r="E250" s="277"/>
      <c r="F250" s="280"/>
      <c r="G250" s="50" t="str">
        <f t="shared" si="24"/>
        <v>ФДМ</v>
      </c>
      <c r="H250" s="49" t="str">
        <f t="shared" si="25"/>
        <v>ФДМ</v>
      </c>
      <c r="I250" s="49" t="str">
        <f t="shared" si="26"/>
        <v>ФДМ</v>
      </c>
      <c r="J250" s="52" t="str">
        <f t="shared" si="27"/>
        <v>КурьерСервисЭкспресс</v>
      </c>
      <c r="K250" s="53">
        <f t="shared" si="28"/>
        <v>440</v>
      </c>
      <c r="L250" s="48">
        <f t="shared" si="29"/>
        <v>538</v>
      </c>
      <c r="M250" s="48">
        <f t="shared" si="30"/>
        <v>440</v>
      </c>
      <c r="N250" s="54">
        <f t="shared" si="31"/>
        <v>480</v>
      </c>
      <c r="O250" s="159">
        <v>1000000</v>
      </c>
      <c r="P250" s="137">
        <v>664</v>
      </c>
      <c r="Q250" s="159">
        <v>1000000</v>
      </c>
      <c r="R250" s="159">
        <v>1000000</v>
      </c>
      <c r="S250" s="136">
        <v>540</v>
      </c>
      <c r="T250" s="159">
        <v>1000000</v>
      </c>
      <c r="U250" s="137">
        <v>540</v>
      </c>
      <c r="V250" s="138">
        <v>480</v>
      </c>
      <c r="W250" s="136">
        <v>440</v>
      </c>
      <c r="X250" s="137">
        <v>538</v>
      </c>
      <c r="Y250" s="137">
        <v>440</v>
      </c>
      <c r="Z250" s="138">
        <v>538</v>
      </c>
      <c r="AA250" s="72">
        <v>0.1</v>
      </c>
      <c r="AB250" s="119">
        <v>0.15</v>
      </c>
      <c r="AC250" s="263"/>
      <c r="AD250" s="260"/>
      <c r="AE250" s="277"/>
      <c r="AF250" s="277"/>
      <c r="AG250" s="277"/>
      <c r="AH250" s="277"/>
      <c r="AI250" s="277"/>
      <c r="AJ250" s="277"/>
      <c r="AK250" s="277"/>
      <c r="AL250" s="277"/>
      <c r="AM250" s="277"/>
      <c r="AN250" s="280"/>
      <c r="AO250" s="274"/>
      <c r="AP250" s="277"/>
      <c r="AQ250" s="277"/>
      <c r="AR250" s="277"/>
    </row>
    <row r="251" spans="1:44" s="16" customFormat="1" ht="27.6" customHeight="1" x14ac:dyDescent="0.25">
      <c r="A251" s="218"/>
      <c r="B251" s="24" t="s">
        <v>49</v>
      </c>
      <c r="C251" s="274"/>
      <c r="D251" s="277"/>
      <c r="E251" s="277"/>
      <c r="F251" s="280"/>
      <c r="G251" s="50" t="str">
        <f t="shared" si="24"/>
        <v>ФДМ</v>
      </c>
      <c r="H251" s="49" t="str">
        <f t="shared" si="25"/>
        <v>ЗЕСТ Экспресс</v>
      </c>
      <c r="I251" s="49" t="str">
        <f t="shared" si="26"/>
        <v>ФДМ</v>
      </c>
      <c r="J251" s="52" t="str">
        <f t="shared" si="27"/>
        <v>КурьерСервисЭкспресс</v>
      </c>
      <c r="K251" s="53">
        <f t="shared" si="28"/>
        <v>590</v>
      </c>
      <c r="L251" s="48">
        <f t="shared" si="29"/>
        <v>739</v>
      </c>
      <c r="M251" s="48">
        <f t="shared" si="30"/>
        <v>590</v>
      </c>
      <c r="N251" s="54">
        <f t="shared" si="31"/>
        <v>620</v>
      </c>
      <c r="O251" s="159">
        <v>1000000</v>
      </c>
      <c r="P251" s="137">
        <v>739</v>
      </c>
      <c r="Q251" s="159">
        <v>1000000</v>
      </c>
      <c r="R251" s="159">
        <v>1000000</v>
      </c>
      <c r="S251" s="136">
        <v>697.5</v>
      </c>
      <c r="T251" s="159">
        <v>1000000</v>
      </c>
      <c r="U251" s="137">
        <v>697.5</v>
      </c>
      <c r="V251" s="138">
        <v>620</v>
      </c>
      <c r="W251" s="136">
        <v>590</v>
      </c>
      <c r="X251" s="137">
        <v>748</v>
      </c>
      <c r="Y251" s="137">
        <v>590</v>
      </c>
      <c r="Z251" s="138">
        <v>748</v>
      </c>
      <c r="AA251" s="72">
        <v>0.15</v>
      </c>
      <c r="AB251" s="119">
        <v>0.2</v>
      </c>
      <c r="AC251" s="263"/>
      <c r="AD251" s="260"/>
      <c r="AE251" s="277"/>
      <c r="AF251" s="277"/>
      <c r="AG251" s="277"/>
      <c r="AH251" s="277"/>
      <c r="AI251" s="277"/>
      <c r="AJ251" s="277"/>
      <c r="AK251" s="277"/>
      <c r="AL251" s="277"/>
      <c r="AM251" s="277"/>
      <c r="AN251" s="280"/>
      <c r="AO251" s="274"/>
      <c r="AP251" s="277"/>
      <c r="AQ251" s="277"/>
      <c r="AR251" s="277"/>
    </row>
    <row r="252" spans="1:44" s="16" customFormat="1" ht="27.6" customHeight="1" x14ac:dyDescent="0.25">
      <c r="A252" s="218"/>
      <c r="B252" s="24" t="s">
        <v>50</v>
      </c>
      <c r="C252" s="274"/>
      <c r="D252" s="277"/>
      <c r="E252" s="277"/>
      <c r="F252" s="280"/>
      <c r="G252" s="50" t="str">
        <f t="shared" si="24"/>
        <v>ФДМ</v>
      </c>
      <c r="H252" s="49" t="str">
        <f t="shared" si="25"/>
        <v>ЗЕСТ Экспресс</v>
      </c>
      <c r="I252" s="49" t="str">
        <f t="shared" si="26"/>
        <v>ФДМ</v>
      </c>
      <c r="J252" s="52" t="str">
        <f t="shared" si="27"/>
        <v>КурьерСервисЭкспресс</v>
      </c>
      <c r="K252" s="53">
        <f t="shared" si="28"/>
        <v>740</v>
      </c>
      <c r="L252" s="48">
        <f t="shared" si="29"/>
        <v>806</v>
      </c>
      <c r="M252" s="48">
        <f t="shared" si="30"/>
        <v>740</v>
      </c>
      <c r="N252" s="54">
        <f t="shared" si="31"/>
        <v>820</v>
      </c>
      <c r="O252" s="159">
        <v>1000000</v>
      </c>
      <c r="P252" s="137">
        <v>806</v>
      </c>
      <c r="Q252" s="159">
        <v>1000000</v>
      </c>
      <c r="R252" s="159">
        <v>1000000</v>
      </c>
      <c r="S252" s="136">
        <v>922.5</v>
      </c>
      <c r="T252" s="159">
        <v>1000000</v>
      </c>
      <c r="U252" s="137">
        <v>922.5</v>
      </c>
      <c r="V252" s="138">
        <v>820</v>
      </c>
      <c r="W252" s="136">
        <v>740</v>
      </c>
      <c r="X252" s="137">
        <v>958</v>
      </c>
      <c r="Y252" s="137">
        <v>740</v>
      </c>
      <c r="Z252" s="138">
        <v>958</v>
      </c>
      <c r="AA252" s="72">
        <v>0.2</v>
      </c>
      <c r="AB252" s="119">
        <v>0.2</v>
      </c>
      <c r="AC252" s="263"/>
      <c r="AD252" s="260"/>
      <c r="AE252" s="277"/>
      <c r="AF252" s="277"/>
      <c r="AG252" s="277"/>
      <c r="AH252" s="277"/>
      <c r="AI252" s="277"/>
      <c r="AJ252" s="277"/>
      <c r="AK252" s="277"/>
      <c r="AL252" s="277"/>
      <c r="AM252" s="277"/>
      <c r="AN252" s="280"/>
      <c r="AO252" s="274"/>
      <c r="AP252" s="277"/>
      <c r="AQ252" s="277"/>
      <c r="AR252" s="277"/>
    </row>
    <row r="253" spans="1:44" s="16" customFormat="1" ht="27.6" customHeight="1" x14ac:dyDescent="0.25">
      <c r="A253" s="218"/>
      <c r="B253" s="24" t="s">
        <v>51</v>
      </c>
      <c r="C253" s="274"/>
      <c r="D253" s="277"/>
      <c r="E253" s="277"/>
      <c r="F253" s="280"/>
      <c r="G253" s="50" t="str">
        <f t="shared" si="24"/>
        <v>ФДМ</v>
      </c>
      <c r="H253" s="49" t="str">
        <f t="shared" si="25"/>
        <v>ЗЕСТ Экспресс</v>
      </c>
      <c r="I253" s="49" t="str">
        <f t="shared" si="26"/>
        <v>ФДМ</v>
      </c>
      <c r="J253" s="52" t="str">
        <f t="shared" si="27"/>
        <v>КурьерСервисЭкспресс</v>
      </c>
      <c r="K253" s="53">
        <f t="shared" si="28"/>
        <v>890</v>
      </c>
      <c r="L253" s="48">
        <f t="shared" si="29"/>
        <v>878</v>
      </c>
      <c r="M253" s="48">
        <f t="shared" si="30"/>
        <v>890</v>
      </c>
      <c r="N253" s="54">
        <f t="shared" si="31"/>
        <v>1020</v>
      </c>
      <c r="O253" s="159">
        <v>1000000</v>
      </c>
      <c r="P253" s="137">
        <v>878</v>
      </c>
      <c r="Q253" s="159">
        <v>1000000</v>
      </c>
      <c r="R253" s="159">
        <v>1000000</v>
      </c>
      <c r="S253" s="136">
        <v>1147.5</v>
      </c>
      <c r="T253" s="159">
        <v>1000000</v>
      </c>
      <c r="U253" s="137">
        <v>1147.5</v>
      </c>
      <c r="V253" s="138">
        <v>1020</v>
      </c>
      <c r="W253" s="136">
        <v>890</v>
      </c>
      <c r="X253" s="137">
        <v>1168</v>
      </c>
      <c r="Y253" s="137">
        <v>890</v>
      </c>
      <c r="Z253" s="138">
        <v>1168</v>
      </c>
      <c r="AA253" s="72">
        <v>0.2</v>
      </c>
      <c r="AB253" s="119">
        <v>0.1</v>
      </c>
      <c r="AC253" s="263"/>
      <c r="AD253" s="260"/>
      <c r="AE253" s="277"/>
      <c r="AF253" s="277"/>
      <c r="AG253" s="277"/>
      <c r="AH253" s="277"/>
      <c r="AI253" s="277"/>
      <c r="AJ253" s="277"/>
      <c r="AK253" s="277"/>
      <c r="AL253" s="277"/>
      <c r="AM253" s="277"/>
      <c r="AN253" s="280"/>
      <c r="AO253" s="274"/>
      <c r="AP253" s="277"/>
      <c r="AQ253" s="277"/>
      <c r="AR253" s="277"/>
    </row>
    <row r="254" spans="1:44" s="16" customFormat="1" ht="27.6" customHeight="1" x14ac:dyDescent="0.25">
      <c r="A254" s="218"/>
      <c r="B254" s="24" t="s">
        <v>52</v>
      </c>
      <c r="C254" s="274"/>
      <c r="D254" s="277"/>
      <c r="E254" s="277"/>
      <c r="F254" s="280"/>
      <c r="G254" s="50" t="str">
        <f t="shared" si="24"/>
        <v>КурьерСервисЭкспресс</v>
      </c>
      <c r="H254" s="49" t="str">
        <f t="shared" si="25"/>
        <v>ЗЕСТ Экспресс</v>
      </c>
      <c r="I254" s="49" t="str">
        <f t="shared" si="26"/>
        <v>ФДМ</v>
      </c>
      <c r="J254" s="52" t="str">
        <f t="shared" si="27"/>
        <v>КурьерСервисЭкспресс</v>
      </c>
      <c r="K254" s="53">
        <f t="shared" si="28"/>
        <v>850.5</v>
      </c>
      <c r="L254" s="48">
        <f t="shared" si="29"/>
        <v>971</v>
      </c>
      <c r="M254" s="48">
        <f t="shared" si="30"/>
        <v>1040</v>
      </c>
      <c r="N254" s="54">
        <f t="shared" si="31"/>
        <v>1220</v>
      </c>
      <c r="O254" s="159">
        <v>1000000</v>
      </c>
      <c r="P254" s="137">
        <v>971</v>
      </c>
      <c r="Q254" s="159">
        <v>1000000</v>
      </c>
      <c r="R254" s="159">
        <v>1000000</v>
      </c>
      <c r="S254" s="136">
        <v>850.5</v>
      </c>
      <c r="T254" s="159">
        <v>1000000</v>
      </c>
      <c r="U254" s="137">
        <v>1372.5</v>
      </c>
      <c r="V254" s="138">
        <v>1220</v>
      </c>
      <c r="W254" s="136">
        <v>1040</v>
      </c>
      <c r="X254" s="137">
        <v>1378</v>
      </c>
      <c r="Y254" s="137">
        <v>1040</v>
      </c>
      <c r="Z254" s="138">
        <v>1378</v>
      </c>
      <c r="AA254" s="72">
        <v>0.1</v>
      </c>
      <c r="AB254" s="119">
        <v>0.05</v>
      </c>
      <c r="AC254" s="263"/>
      <c r="AD254" s="260"/>
      <c r="AE254" s="277"/>
      <c r="AF254" s="277"/>
      <c r="AG254" s="277"/>
      <c r="AH254" s="277"/>
      <c r="AI254" s="277"/>
      <c r="AJ254" s="277"/>
      <c r="AK254" s="277"/>
      <c r="AL254" s="277"/>
      <c r="AM254" s="277"/>
      <c r="AN254" s="280"/>
      <c r="AO254" s="274"/>
      <c r="AP254" s="277"/>
      <c r="AQ254" s="277"/>
      <c r="AR254" s="277"/>
    </row>
    <row r="255" spans="1:44" s="16" customFormat="1" ht="27.6" customHeight="1" x14ac:dyDescent="0.25">
      <c r="A255" s="218"/>
      <c r="B255" s="24" t="s">
        <v>53</v>
      </c>
      <c r="C255" s="274"/>
      <c r="D255" s="277"/>
      <c r="E255" s="277"/>
      <c r="F255" s="280"/>
      <c r="G255" s="50" t="str">
        <f t="shared" si="24"/>
        <v>КурьерСервисЭкспресс</v>
      </c>
      <c r="H255" s="49" t="str">
        <f t="shared" si="25"/>
        <v>ЗЕСТ Экспресс</v>
      </c>
      <c r="I255" s="49" t="str">
        <f t="shared" si="26"/>
        <v>ФДМ</v>
      </c>
      <c r="J255" s="52" t="str">
        <f t="shared" si="27"/>
        <v>КурьерСервисЭкспресс</v>
      </c>
      <c r="K255" s="53">
        <f t="shared" si="28"/>
        <v>850.5</v>
      </c>
      <c r="L255" s="48">
        <f t="shared" si="29"/>
        <v>1329</v>
      </c>
      <c r="M255" s="48">
        <f t="shared" si="30"/>
        <v>1190</v>
      </c>
      <c r="N255" s="54">
        <f t="shared" si="31"/>
        <v>1420</v>
      </c>
      <c r="O255" s="159">
        <v>1000000</v>
      </c>
      <c r="P255" s="137">
        <v>1329</v>
      </c>
      <c r="Q255" s="159">
        <v>1000000</v>
      </c>
      <c r="R255" s="159">
        <v>1000000</v>
      </c>
      <c r="S255" s="136">
        <v>850.5</v>
      </c>
      <c r="T255" s="159">
        <v>1000000</v>
      </c>
      <c r="U255" s="137">
        <v>1597.5</v>
      </c>
      <c r="V255" s="138">
        <v>1420</v>
      </c>
      <c r="W255" s="136">
        <v>1190</v>
      </c>
      <c r="X255" s="137">
        <v>1588</v>
      </c>
      <c r="Y255" s="137">
        <v>1190</v>
      </c>
      <c r="Z255" s="138">
        <v>1588</v>
      </c>
      <c r="AA255" s="72">
        <v>0.05</v>
      </c>
      <c r="AB255" s="119">
        <v>0.05</v>
      </c>
      <c r="AC255" s="263"/>
      <c r="AD255" s="260"/>
      <c r="AE255" s="277"/>
      <c r="AF255" s="277"/>
      <c r="AG255" s="277"/>
      <c r="AH255" s="277"/>
      <c r="AI255" s="277"/>
      <c r="AJ255" s="277"/>
      <c r="AK255" s="277"/>
      <c r="AL255" s="277"/>
      <c r="AM255" s="277"/>
      <c r="AN255" s="280"/>
      <c r="AO255" s="274"/>
      <c r="AP255" s="277"/>
      <c r="AQ255" s="277"/>
      <c r="AR255" s="277"/>
    </row>
    <row r="256" spans="1:44" s="16" customFormat="1" ht="42" customHeight="1" thickBot="1" x14ac:dyDescent="0.3">
      <c r="A256" s="218"/>
      <c r="B256" s="28" t="s">
        <v>54</v>
      </c>
      <c r="C256" s="275"/>
      <c r="D256" s="278"/>
      <c r="E256" s="278"/>
      <c r="F256" s="281"/>
      <c r="G256" s="50" t="str">
        <f t="shared" si="24"/>
        <v>ФДМ</v>
      </c>
      <c r="H256" s="49" t="str">
        <f t="shared" si="25"/>
        <v>ЗЕСТ Экспресс</v>
      </c>
      <c r="I256" s="49" t="str">
        <f t="shared" si="26"/>
        <v>ФДМ</v>
      </c>
      <c r="J256" s="52" t="str">
        <f t="shared" si="27"/>
        <v>КурьерСервисЭкспресс</v>
      </c>
      <c r="K256" s="53">
        <f t="shared" si="28"/>
        <v>30</v>
      </c>
      <c r="L256" s="48">
        <f t="shared" si="29"/>
        <v>40</v>
      </c>
      <c r="M256" s="48">
        <f t="shared" si="30"/>
        <v>30</v>
      </c>
      <c r="N256" s="54">
        <f t="shared" si="31"/>
        <v>40</v>
      </c>
      <c r="O256" s="159">
        <v>1000000</v>
      </c>
      <c r="P256" s="137">
        <v>40</v>
      </c>
      <c r="Q256" s="159">
        <v>1000000</v>
      </c>
      <c r="R256" s="159">
        <v>1000000</v>
      </c>
      <c r="S256" s="136">
        <v>45</v>
      </c>
      <c r="T256" s="159">
        <v>1000000</v>
      </c>
      <c r="U256" s="137">
        <v>45</v>
      </c>
      <c r="V256" s="138">
        <v>40</v>
      </c>
      <c r="W256" s="136">
        <v>30</v>
      </c>
      <c r="X256" s="137">
        <v>42</v>
      </c>
      <c r="Y256" s="137">
        <v>30</v>
      </c>
      <c r="Z256" s="138">
        <v>42</v>
      </c>
      <c r="AA256" s="72">
        <v>0.05</v>
      </c>
      <c r="AB256" s="119">
        <v>0.05</v>
      </c>
      <c r="AC256" s="263"/>
      <c r="AD256" s="260"/>
      <c r="AE256" s="278"/>
      <c r="AF256" s="278"/>
      <c r="AG256" s="278"/>
      <c r="AH256" s="278"/>
      <c r="AI256" s="278"/>
      <c r="AJ256" s="278"/>
      <c r="AK256" s="278"/>
      <c r="AL256" s="278"/>
      <c r="AM256" s="278"/>
      <c r="AN256" s="281"/>
      <c r="AO256" s="275"/>
      <c r="AP256" s="278"/>
      <c r="AQ256" s="278"/>
      <c r="AR256" s="278"/>
    </row>
    <row r="257" spans="1:44" s="35" customFormat="1" ht="42" hidden="1" customHeight="1" x14ac:dyDescent="0.25">
      <c r="A257" s="36"/>
      <c r="B257" s="30"/>
      <c r="C257" s="31"/>
      <c r="D257" s="32"/>
      <c r="E257" s="33"/>
      <c r="F257" s="34"/>
      <c r="G257" s="50" t="e">
        <f t="shared" si="24"/>
        <v>#REF!</v>
      </c>
      <c r="H257" s="49" t="e">
        <f t="shared" si="25"/>
        <v>#REF!</v>
      </c>
      <c r="I257" s="49" t="e">
        <f t="shared" si="26"/>
        <v>#REF!</v>
      </c>
      <c r="J257" s="52" t="e">
        <f t="shared" si="27"/>
        <v>#REF!</v>
      </c>
      <c r="K257" s="53" t="e">
        <f t="shared" si="28"/>
        <v>#REF!</v>
      </c>
      <c r="L257" s="48" t="e">
        <f t="shared" si="29"/>
        <v>#REF!</v>
      </c>
      <c r="M257" s="48" t="e">
        <f t="shared" si="30"/>
        <v>#REF!</v>
      </c>
      <c r="N257" s="54" t="e">
        <f t="shared" si="31"/>
        <v>#REF!</v>
      </c>
      <c r="O257" s="47" t="e">
        <f>SUMPRODUCT(#REF!,O247:O256)</f>
        <v>#REF!</v>
      </c>
      <c r="P257" s="32" t="e">
        <f>SUMPRODUCT(#REF!,P247:P256)</f>
        <v>#REF!</v>
      </c>
      <c r="Q257" s="33" t="e">
        <f>SUMPRODUCT(#REF!,Q247:Q256)</f>
        <v>#REF!</v>
      </c>
      <c r="R257" s="34" t="e">
        <f>SUMPRODUCT(#REF!,R247:R256)</f>
        <v>#REF!</v>
      </c>
      <c r="S257" s="31" t="e">
        <f>SUMPRODUCT(#REF!,S247:S256)</f>
        <v>#REF!</v>
      </c>
      <c r="T257" s="43"/>
      <c r="U257" s="43" t="e">
        <f>SUMPRODUCT(#REF!,U247:U256)</f>
        <v>#REF!</v>
      </c>
      <c r="V257" s="44"/>
      <c r="W257" s="31" t="e">
        <f>SUMPRODUCT(#REF!,W247:W256)</f>
        <v>#REF!</v>
      </c>
      <c r="X257" s="32" t="e">
        <f>SUMPRODUCT(#REF!,X247:X256)</f>
        <v>#REF!</v>
      </c>
      <c r="Y257" s="33" t="e">
        <f>SUMPRODUCT(#REF!,Y247:Y256)</f>
        <v>#REF!</v>
      </c>
      <c r="Z257" s="34" t="e">
        <f>SUMPRODUCT(#REF!,Z247:Z256)</f>
        <v>#REF!</v>
      </c>
      <c r="AA257" s="74">
        <f>SUM(AA247:AA256)</f>
        <v>1</v>
      </c>
      <c r="AB257" s="121">
        <f>SUM(AB247:AB256)</f>
        <v>1</v>
      </c>
      <c r="AC257" s="31"/>
      <c r="AD257" s="32"/>
      <c r="AE257" s="33"/>
      <c r="AF257" s="32"/>
      <c r="AG257" s="33"/>
      <c r="AH257" s="43"/>
      <c r="AI257" s="43"/>
      <c r="AJ257" s="43"/>
      <c r="AK257" s="33"/>
      <c r="AL257" s="32"/>
      <c r="AM257" s="33"/>
      <c r="AN257" s="34"/>
      <c r="AO257" s="31"/>
      <c r="AP257" s="32"/>
      <c r="AQ257" s="33"/>
      <c r="AR257" s="32"/>
    </row>
    <row r="258" spans="1:44" s="16" customFormat="1" ht="28.8" x14ac:dyDescent="0.25">
      <c r="A258" s="187" t="s">
        <v>19</v>
      </c>
      <c r="B258" s="24" t="s">
        <v>42</v>
      </c>
      <c r="C258" s="273" t="str">
        <f>IF(AO258=AC258,$AC$34,IF(AO258=AG258,$AG$34,IF(AO258=AK258,$AK$34,0)))</f>
        <v>ФДМ</v>
      </c>
      <c r="D258" s="276" t="str">
        <f>IF(AP258=AD258,$AC$34,IF(AP258=AH258,$AG$34,IF(AP258=AL258,$AK$34,0)))</f>
        <v>ФДМ</v>
      </c>
      <c r="E258" s="276" t="str">
        <f>IF(AQ258=AE258,$AC$34,IF(AQ258=AI258,$AG$34,IF(AQ258=AM258,$AK$34,0)))</f>
        <v>ФДМ</v>
      </c>
      <c r="F258" s="279" t="str">
        <f>IF(AR258=AF258,$AC$34,IF(AR258=AJ258,$AG$34,IF(AR258=AN258,$AK$34,0)))</f>
        <v>КурьерСервисЭкспресс</v>
      </c>
      <c r="G258" s="50" t="str">
        <f t="shared" si="24"/>
        <v>КурьерСервисЭкспресс</v>
      </c>
      <c r="H258" s="49" t="str">
        <f t="shared" si="25"/>
        <v>ЗЕСТ Экспресс</v>
      </c>
      <c r="I258" s="49" t="str">
        <f t="shared" si="26"/>
        <v>КурьерСервисЭкспресс</v>
      </c>
      <c r="J258" s="52" t="str">
        <f t="shared" si="27"/>
        <v>КурьерСервисЭкспресс</v>
      </c>
      <c r="K258" s="53">
        <f t="shared" si="28"/>
        <v>350</v>
      </c>
      <c r="L258" s="48">
        <f t="shared" si="29"/>
        <v>351</v>
      </c>
      <c r="M258" s="48">
        <f t="shared" si="30"/>
        <v>350</v>
      </c>
      <c r="N258" s="54">
        <f t="shared" si="31"/>
        <v>250</v>
      </c>
      <c r="O258" s="159">
        <v>1000000</v>
      </c>
      <c r="P258" s="137">
        <v>351</v>
      </c>
      <c r="Q258" s="159">
        <v>1000000</v>
      </c>
      <c r="R258" s="159">
        <v>1000000</v>
      </c>
      <c r="S258" s="136">
        <v>350</v>
      </c>
      <c r="T258" s="159">
        <v>1000000</v>
      </c>
      <c r="U258" s="137">
        <v>350</v>
      </c>
      <c r="V258" s="138">
        <v>250</v>
      </c>
      <c r="W258" s="136">
        <v>410</v>
      </c>
      <c r="X258" s="137">
        <v>472</v>
      </c>
      <c r="Y258" s="137">
        <v>410</v>
      </c>
      <c r="Z258" s="138">
        <v>472</v>
      </c>
      <c r="AA258" s="70">
        <v>0.05</v>
      </c>
      <c r="AB258" s="118">
        <v>0.05</v>
      </c>
      <c r="AC258" s="262">
        <f>SUMPRODUCT(O258:O267,$AA$258:$AA$267)</f>
        <v>1000000</v>
      </c>
      <c r="AD258" s="264">
        <f>SUMPRODUCT(P258:P267,$AB$258:$AB$267)</f>
        <v>2170.35</v>
      </c>
      <c r="AE258" s="276">
        <f>SUMPRODUCT(Q258:Q267,$AA$258:$AA$267)</f>
        <v>1000000</v>
      </c>
      <c r="AF258" s="276">
        <f>SUMPRODUCT(R258:R267,$AB$258:$AB$267)</f>
        <v>1000000</v>
      </c>
      <c r="AG258" s="276">
        <f>SUMPRODUCT(S258:S267,$AA$258:$AA$267)</f>
        <v>2206.0500000000002</v>
      </c>
      <c r="AH258" s="276">
        <f>SUMPRODUCT(T258:T267,$AB$258:$AB$267)</f>
        <v>1000000</v>
      </c>
      <c r="AI258" s="276">
        <f>SUMPRODUCT(U258:U267,$AA$258:$AA$267)</f>
        <v>1553.6399999999999</v>
      </c>
      <c r="AJ258" s="276">
        <f>SUMPRODUCT(V258:V267,$AB$258:$AB$267)</f>
        <v>977.54000000000008</v>
      </c>
      <c r="AK258" s="276">
        <f>SUMPRODUCT(W258:W267,$AA$258:$AA$267)</f>
        <v>1365.3000000000002</v>
      </c>
      <c r="AL258" s="276">
        <f>SUMPRODUCT(X258:X267,$AB$258:$AB$267)</f>
        <v>1648.4</v>
      </c>
      <c r="AM258" s="276">
        <f>SUMPRODUCT(Y258:Y267,$AA$258:$AA$267)</f>
        <v>1365.3000000000002</v>
      </c>
      <c r="AN258" s="279">
        <f>SUMPRODUCT(Z258:Z267,$AB$258:$AB$267)</f>
        <v>1648.4</v>
      </c>
      <c r="AO258" s="273">
        <f>MIN(AC258,AG258,AK258)</f>
        <v>1365.3000000000002</v>
      </c>
      <c r="AP258" s="276">
        <f>MIN(AD258,AH258,AL258)</f>
        <v>1648.4</v>
      </c>
      <c r="AQ258" s="276">
        <f>MIN(AE258,AI258,AM258)</f>
        <v>1365.3000000000002</v>
      </c>
      <c r="AR258" s="276">
        <f>MIN(AF258,AJ258,AN258)</f>
        <v>977.54000000000008</v>
      </c>
    </row>
    <row r="259" spans="1:44" s="16" customFormat="1" ht="27.6" customHeight="1" x14ac:dyDescent="0.25">
      <c r="A259" s="187"/>
      <c r="B259" s="24" t="s">
        <v>46</v>
      </c>
      <c r="C259" s="274"/>
      <c r="D259" s="277"/>
      <c r="E259" s="277"/>
      <c r="F259" s="280"/>
      <c r="G259" s="50" t="str">
        <f t="shared" si="24"/>
        <v>КурьерСервисЭкспресс</v>
      </c>
      <c r="H259" s="49" t="str">
        <f t="shared" si="25"/>
        <v>ЗЕСТ Экспресс</v>
      </c>
      <c r="I259" s="49" t="str">
        <f t="shared" si="26"/>
        <v>КурьерСервисЭкспресс</v>
      </c>
      <c r="J259" s="52" t="str">
        <f t="shared" si="27"/>
        <v>КурьерСервисЭкспресс</v>
      </c>
      <c r="K259" s="53">
        <f t="shared" si="28"/>
        <v>400</v>
      </c>
      <c r="L259" s="48">
        <f t="shared" si="29"/>
        <v>364</v>
      </c>
      <c r="M259" s="48">
        <f t="shared" si="30"/>
        <v>400</v>
      </c>
      <c r="N259" s="54">
        <f t="shared" si="31"/>
        <v>300</v>
      </c>
      <c r="O259" s="159">
        <v>1000000</v>
      </c>
      <c r="P259" s="137">
        <v>364</v>
      </c>
      <c r="Q259" s="159">
        <v>1000000</v>
      </c>
      <c r="R259" s="159">
        <v>1000000</v>
      </c>
      <c r="S259" s="136">
        <v>400</v>
      </c>
      <c r="T259" s="159">
        <v>1000000</v>
      </c>
      <c r="U259" s="137">
        <v>400</v>
      </c>
      <c r="V259" s="138">
        <v>300</v>
      </c>
      <c r="W259" s="136">
        <v>410</v>
      </c>
      <c r="X259" s="137">
        <v>472</v>
      </c>
      <c r="Y259" s="137">
        <v>410</v>
      </c>
      <c r="Z259" s="138">
        <v>472</v>
      </c>
      <c r="AA259" s="72">
        <v>0.05</v>
      </c>
      <c r="AB259" s="119">
        <v>0.05</v>
      </c>
      <c r="AC259" s="263"/>
      <c r="AD259" s="260"/>
      <c r="AE259" s="277"/>
      <c r="AF259" s="277"/>
      <c r="AG259" s="277"/>
      <c r="AH259" s="277"/>
      <c r="AI259" s="277"/>
      <c r="AJ259" s="277"/>
      <c r="AK259" s="277"/>
      <c r="AL259" s="277"/>
      <c r="AM259" s="277"/>
      <c r="AN259" s="280"/>
      <c r="AO259" s="274"/>
      <c r="AP259" s="277"/>
      <c r="AQ259" s="277"/>
      <c r="AR259" s="277"/>
    </row>
    <row r="260" spans="1:44" s="16" customFormat="1" ht="27.6" customHeight="1" x14ac:dyDescent="0.25">
      <c r="A260" s="187"/>
      <c r="B260" s="24" t="s">
        <v>47</v>
      </c>
      <c r="C260" s="274"/>
      <c r="D260" s="277"/>
      <c r="E260" s="277"/>
      <c r="F260" s="280"/>
      <c r="G260" s="50" t="str">
        <f t="shared" si="24"/>
        <v>ФДМ</v>
      </c>
      <c r="H260" s="49" t="str">
        <f t="shared" si="25"/>
        <v>ФДМ</v>
      </c>
      <c r="I260" s="49" t="str">
        <f t="shared" si="26"/>
        <v>ФДМ</v>
      </c>
      <c r="J260" s="52" t="str">
        <f t="shared" si="27"/>
        <v>КурьерСервисЭкспресс</v>
      </c>
      <c r="K260" s="53">
        <f t="shared" si="28"/>
        <v>546</v>
      </c>
      <c r="L260" s="48">
        <f t="shared" si="29"/>
        <v>712</v>
      </c>
      <c r="M260" s="48">
        <f t="shared" si="30"/>
        <v>546</v>
      </c>
      <c r="N260" s="54">
        <f t="shared" si="31"/>
        <v>582.40000000000009</v>
      </c>
      <c r="O260" s="159">
        <v>1000000</v>
      </c>
      <c r="P260" s="137">
        <v>729</v>
      </c>
      <c r="Q260" s="159">
        <v>1000000</v>
      </c>
      <c r="R260" s="159">
        <v>1000000</v>
      </c>
      <c r="S260" s="136">
        <v>846</v>
      </c>
      <c r="T260" s="159">
        <v>1000000</v>
      </c>
      <c r="U260" s="137">
        <v>709.2</v>
      </c>
      <c r="V260" s="138">
        <v>582.40000000000009</v>
      </c>
      <c r="W260" s="136">
        <v>546</v>
      </c>
      <c r="X260" s="137">
        <v>712</v>
      </c>
      <c r="Y260" s="137">
        <v>546</v>
      </c>
      <c r="Z260" s="138">
        <v>712</v>
      </c>
      <c r="AA260" s="72">
        <v>0.05</v>
      </c>
      <c r="AB260" s="119">
        <v>0.1</v>
      </c>
      <c r="AC260" s="263"/>
      <c r="AD260" s="260"/>
      <c r="AE260" s="277"/>
      <c r="AF260" s="277"/>
      <c r="AG260" s="277"/>
      <c r="AH260" s="277"/>
      <c r="AI260" s="277"/>
      <c r="AJ260" s="277"/>
      <c r="AK260" s="277"/>
      <c r="AL260" s="277"/>
      <c r="AM260" s="277"/>
      <c r="AN260" s="280"/>
      <c r="AO260" s="274"/>
      <c r="AP260" s="277"/>
      <c r="AQ260" s="277"/>
      <c r="AR260" s="277"/>
    </row>
    <row r="261" spans="1:44" s="16" customFormat="1" ht="27.6" customHeight="1" x14ac:dyDescent="0.25">
      <c r="A261" s="187"/>
      <c r="B261" s="24" t="s">
        <v>48</v>
      </c>
      <c r="C261" s="274"/>
      <c r="D261" s="277"/>
      <c r="E261" s="277"/>
      <c r="F261" s="280"/>
      <c r="G261" s="50" t="str">
        <f t="shared" si="24"/>
        <v>ФДМ</v>
      </c>
      <c r="H261" s="49" t="str">
        <f t="shared" si="25"/>
        <v>ФДМ</v>
      </c>
      <c r="I261" s="49" t="str">
        <f t="shared" si="26"/>
        <v>ФДМ</v>
      </c>
      <c r="J261" s="52" t="str">
        <f t="shared" si="27"/>
        <v>КурьерСервисЭкспресс</v>
      </c>
      <c r="K261" s="53">
        <f t="shared" si="28"/>
        <v>682</v>
      </c>
      <c r="L261" s="48">
        <f t="shared" si="29"/>
        <v>952</v>
      </c>
      <c r="M261" s="48">
        <f t="shared" si="30"/>
        <v>682</v>
      </c>
      <c r="N261" s="54">
        <f t="shared" si="31"/>
        <v>705.59999999999991</v>
      </c>
      <c r="O261" s="159">
        <v>1000000</v>
      </c>
      <c r="P261" s="137">
        <v>1102</v>
      </c>
      <c r="Q261" s="159">
        <v>1000000</v>
      </c>
      <c r="R261" s="159">
        <v>1000000</v>
      </c>
      <c r="S261" s="136">
        <v>1098</v>
      </c>
      <c r="T261" s="159">
        <v>1000000</v>
      </c>
      <c r="U261" s="137">
        <v>867.6</v>
      </c>
      <c r="V261" s="138">
        <v>705.59999999999991</v>
      </c>
      <c r="W261" s="136">
        <v>682</v>
      </c>
      <c r="X261" s="137">
        <v>952</v>
      </c>
      <c r="Y261" s="137">
        <v>682</v>
      </c>
      <c r="Z261" s="138">
        <v>952</v>
      </c>
      <c r="AA261" s="72">
        <v>0.05</v>
      </c>
      <c r="AB261" s="119">
        <v>0.15</v>
      </c>
      <c r="AC261" s="263"/>
      <c r="AD261" s="260"/>
      <c r="AE261" s="277"/>
      <c r="AF261" s="277"/>
      <c r="AG261" s="277"/>
      <c r="AH261" s="277"/>
      <c r="AI261" s="277"/>
      <c r="AJ261" s="277"/>
      <c r="AK261" s="277"/>
      <c r="AL261" s="277"/>
      <c r="AM261" s="277"/>
      <c r="AN261" s="280"/>
      <c r="AO261" s="274"/>
      <c r="AP261" s="277"/>
      <c r="AQ261" s="277"/>
      <c r="AR261" s="277"/>
    </row>
    <row r="262" spans="1:44" s="16" customFormat="1" ht="26.4" customHeight="1" x14ac:dyDescent="0.25">
      <c r="A262" s="187"/>
      <c r="B262" s="24" t="s">
        <v>49</v>
      </c>
      <c r="C262" s="274"/>
      <c r="D262" s="277"/>
      <c r="E262" s="277"/>
      <c r="F262" s="280"/>
      <c r="G262" s="50" t="str">
        <f t="shared" si="24"/>
        <v>ФДМ</v>
      </c>
      <c r="H262" s="49" t="str">
        <f t="shared" si="25"/>
        <v>ФДМ</v>
      </c>
      <c r="I262" s="49" t="str">
        <f t="shared" si="26"/>
        <v>ФДМ</v>
      </c>
      <c r="J262" s="52" t="str">
        <f t="shared" si="27"/>
        <v>КурьерСервисЭкспресс</v>
      </c>
      <c r="K262" s="53">
        <f t="shared" si="28"/>
        <v>1022</v>
      </c>
      <c r="L262" s="48">
        <f t="shared" si="29"/>
        <v>1552</v>
      </c>
      <c r="M262" s="48">
        <f t="shared" si="30"/>
        <v>1022</v>
      </c>
      <c r="N262" s="54">
        <f t="shared" si="31"/>
        <v>921.2</v>
      </c>
      <c r="O262" s="159">
        <v>1000000</v>
      </c>
      <c r="P262" s="137">
        <v>2030</v>
      </c>
      <c r="Q262" s="159">
        <v>1000000</v>
      </c>
      <c r="R262" s="159">
        <v>1000000</v>
      </c>
      <c r="S262" s="136">
        <v>1539</v>
      </c>
      <c r="T262" s="159">
        <v>1000000</v>
      </c>
      <c r="U262" s="137">
        <v>1144.8</v>
      </c>
      <c r="V262" s="138">
        <v>921.2</v>
      </c>
      <c r="W262" s="136">
        <v>1022</v>
      </c>
      <c r="X262" s="137">
        <v>1552</v>
      </c>
      <c r="Y262" s="137">
        <v>1022</v>
      </c>
      <c r="Z262" s="138">
        <v>1552</v>
      </c>
      <c r="AA262" s="72">
        <v>0.1</v>
      </c>
      <c r="AB262" s="119">
        <v>0.2</v>
      </c>
      <c r="AC262" s="263"/>
      <c r="AD262" s="260"/>
      <c r="AE262" s="277"/>
      <c r="AF262" s="277"/>
      <c r="AG262" s="277"/>
      <c r="AH262" s="277"/>
      <c r="AI262" s="277"/>
      <c r="AJ262" s="277"/>
      <c r="AK262" s="277"/>
      <c r="AL262" s="277"/>
      <c r="AM262" s="277"/>
      <c r="AN262" s="280"/>
      <c r="AO262" s="274"/>
      <c r="AP262" s="277"/>
      <c r="AQ262" s="277"/>
      <c r="AR262" s="277"/>
    </row>
    <row r="263" spans="1:44" s="16" customFormat="1" ht="13.95" customHeight="1" x14ac:dyDescent="0.25">
      <c r="A263" s="187"/>
      <c r="B263" s="24" t="s">
        <v>50</v>
      </c>
      <c r="C263" s="274"/>
      <c r="D263" s="277"/>
      <c r="E263" s="277"/>
      <c r="F263" s="280"/>
      <c r="G263" s="50" t="str">
        <f t="shared" si="24"/>
        <v>ФДМ</v>
      </c>
      <c r="H263" s="49" t="str">
        <f t="shared" si="25"/>
        <v>ФДМ</v>
      </c>
      <c r="I263" s="49" t="str">
        <f t="shared" si="26"/>
        <v>ФДМ</v>
      </c>
      <c r="J263" s="52" t="str">
        <f t="shared" si="27"/>
        <v>КурьерСервисЭкспресс</v>
      </c>
      <c r="K263" s="53">
        <f t="shared" si="28"/>
        <v>1362</v>
      </c>
      <c r="L263" s="48">
        <f t="shared" si="29"/>
        <v>2152</v>
      </c>
      <c r="M263" s="48">
        <f t="shared" si="30"/>
        <v>1362</v>
      </c>
      <c r="N263" s="54">
        <f t="shared" si="31"/>
        <v>1229.2</v>
      </c>
      <c r="O263" s="159">
        <v>1000000</v>
      </c>
      <c r="P263" s="137">
        <v>2955</v>
      </c>
      <c r="Q263" s="159">
        <v>1000000</v>
      </c>
      <c r="R263" s="159">
        <v>1000000</v>
      </c>
      <c r="S263" s="136">
        <v>2169</v>
      </c>
      <c r="T263" s="159">
        <v>1000000</v>
      </c>
      <c r="U263" s="137">
        <v>1540.8</v>
      </c>
      <c r="V263" s="138">
        <v>1229.2</v>
      </c>
      <c r="W263" s="136">
        <v>1362</v>
      </c>
      <c r="X263" s="137">
        <v>2152</v>
      </c>
      <c r="Y263" s="137">
        <v>1362</v>
      </c>
      <c r="Z263" s="138">
        <v>2152</v>
      </c>
      <c r="AA263" s="72">
        <v>0.2</v>
      </c>
      <c r="AB263" s="119">
        <v>0.2</v>
      </c>
      <c r="AC263" s="263"/>
      <c r="AD263" s="260"/>
      <c r="AE263" s="277"/>
      <c r="AF263" s="277"/>
      <c r="AG263" s="277"/>
      <c r="AH263" s="277"/>
      <c r="AI263" s="277"/>
      <c r="AJ263" s="277"/>
      <c r="AK263" s="277"/>
      <c r="AL263" s="277"/>
      <c r="AM263" s="277"/>
      <c r="AN263" s="280"/>
      <c r="AO263" s="274"/>
      <c r="AP263" s="277"/>
      <c r="AQ263" s="277"/>
      <c r="AR263" s="277"/>
    </row>
    <row r="264" spans="1:44" s="16" customFormat="1" ht="27.6" customHeight="1" x14ac:dyDescent="0.25">
      <c r="A264" s="187"/>
      <c r="B264" s="24" t="s">
        <v>51</v>
      </c>
      <c r="C264" s="274"/>
      <c r="D264" s="277"/>
      <c r="E264" s="277"/>
      <c r="F264" s="280"/>
      <c r="G264" s="50" t="str">
        <f t="shared" si="24"/>
        <v>ФДМ</v>
      </c>
      <c r="H264" s="49" t="str">
        <f t="shared" si="25"/>
        <v>ФДМ</v>
      </c>
      <c r="I264" s="49" t="str">
        <f t="shared" si="26"/>
        <v>ФДМ</v>
      </c>
      <c r="J264" s="52" t="str">
        <f t="shared" si="27"/>
        <v>КурьерСервисЭкспресс</v>
      </c>
      <c r="K264" s="53">
        <f t="shared" si="28"/>
        <v>1702</v>
      </c>
      <c r="L264" s="48">
        <f t="shared" si="29"/>
        <v>2752</v>
      </c>
      <c r="M264" s="48">
        <f t="shared" si="30"/>
        <v>1702</v>
      </c>
      <c r="N264" s="54">
        <f t="shared" si="31"/>
        <v>1537.2</v>
      </c>
      <c r="O264" s="159">
        <v>1000000</v>
      </c>
      <c r="P264" s="137">
        <v>3869</v>
      </c>
      <c r="Q264" s="159">
        <v>1000000</v>
      </c>
      <c r="R264" s="159">
        <v>1000000</v>
      </c>
      <c r="S264" s="136">
        <v>2799</v>
      </c>
      <c r="T264" s="159">
        <v>1000000</v>
      </c>
      <c r="U264" s="137">
        <v>1936.8</v>
      </c>
      <c r="V264" s="138">
        <v>1537.2</v>
      </c>
      <c r="W264" s="136">
        <v>1702</v>
      </c>
      <c r="X264" s="137">
        <v>2752</v>
      </c>
      <c r="Y264" s="137">
        <v>1702</v>
      </c>
      <c r="Z264" s="138">
        <v>2752</v>
      </c>
      <c r="AA264" s="72">
        <v>0.2</v>
      </c>
      <c r="AB264" s="119">
        <v>0.1</v>
      </c>
      <c r="AC264" s="263"/>
      <c r="AD264" s="260"/>
      <c r="AE264" s="277"/>
      <c r="AF264" s="277"/>
      <c r="AG264" s="277"/>
      <c r="AH264" s="277"/>
      <c r="AI264" s="277"/>
      <c r="AJ264" s="277"/>
      <c r="AK264" s="277"/>
      <c r="AL264" s="277"/>
      <c r="AM264" s="277"/>
      <c r="AN264" s="280"/>
      <c r="AO264" s="274"/>
      <c r="AP264" s="277"/>
      <c r="AQ264" s="277"/>
      <c r="AR264" s="277"/>
    </row>
    <row r="265" spans="1:44" s="16" customFormat="1" ht="27.6" customHeight="1" x14ac:dyDescent="0.25">
      <c r="A265" s="187"/>
      <c r="B265" s="24" t="s">
        <v>52</v>
      </c>
      <c r="C265" s="274"/>
      <c r="D265" s="277"/>
      <c r="E265" s="277"/>
      <c r="F265" s="280"/>
      <c r="G265" s="50" t="str">
        <f t="shared" si="24"/>
        <v>ФДМ</v>
      </c>
      <c r="H265" s="49" t="str">
        <f t="shared" si="25"/>
        <v>ФДМ</v>
      </c>
      <c r="I265" s="49" t="str">
        <f t="shared" si="26"/>
        <v>ФДМ</v>
      </c>
      <c r="J265" s="52" t="str">
        <f t="shared" si="27"/>
        <v>КурьерСервисЭкспресс</v>
      </c>
      <c r="K265" s="53">
        <f t="shared" si="28"/>
        <v>2042</v>
      </c>
      <c r="L265" s="48">
        <f t="shared" si="29"/>
        <v>3352</v>
      </c>
      <c r="M265" s="48">
        <f t="shared" si="30"/>
        <v>2042</v>
      </c>
      <c r="N265" s="54">
        <f t="shared" si="31"/>
        <v>1845.2</v>
      </c>
      <c r="O265" s="159">
        <v>1000000</v>
      </c>
      <c r="P265" s="137">
        <v>4646</v>
      </c>
      <c r="Q265" s="159">
        <v>1000000</v>
      </c>
      <c r="R265" s="159">
        <v>1000000</v>
      </c>
      <c r="S265" s="136">
        <v>3429</v>
      </c>
      <c r="T265" s="159">
        <v>1000000</v>
      </c>
      <c r="U265" s="137">
        <v>2332.8000000000002</v>
      </c>
      <c r="V265" s="138">
        <v>1845.2</v>
      </c>
      <c r="W265" s="136">
        <v>2042</v>
      </c>
      <c r="X265" s="137">
        <v>3352</v>
      </c>
      <c r="Y265" s="137">
        <v>2042</v>
      </c>
      <c r="Z265" s="138">
        <v>3352</v>
      </c>
      <c r="AA265" s="72">
        <v>0.15</v>
      </c>
      <c r="AB265" s="119">
        <v>0.05</v>
      </c>
      <c r="AC265" s="263"/>
      <c r="AD265" s="260"/>
      <c r="AE265" s="277"/>
      <c r="AF265" s="277"/>
      <c r="AG265" s="277"/>
      <c r="AH265" s="277"/>
      <c r="AI265" s="277"/>
      <c r="AJ265" s="277"/>
      <c r="AK265" s="277"/>
      <c r="AL265" s="277"/>
      <c r="AM265" s="277"/>
      <c r="AN265" s="280"/>
      <c r="AO265" s="274"/>
      <c r="AP265" s="277"/>
      <c r="AQ265" s="277"/>
      <c r="AR265" s="277"/>
    </row>
    <row r="266" spans="1:44" s="16" customFormat="1" ht="27.6" customHeight="1" x14ac:dyDescent="0.25">
      <c r="A266" s="187"/>
      <c r="B266" s="24" t="s">
        <v>53</v>
      </c>
      <c r="C266" s="274"/>
      <c r="D266" s="277"/>
      <c r="E266" s="277"/>
      <c r="F266" s="280"/>
      <c r="G266" s="50" t="str">
        <f t="shared" si="24"/>
        <v>ФДМ</v>
      </c>
      <c r="H266" s="49" t="str">
        <f t="shared" si="25"/>
        <v>ФДМ</v>
      </c>
      <c r="I266" s="49" t="str">
        <f t="shared" si="26"/>
        <v>ФДМ</v>
      </c>
      <c r="J266" s="52" t="str">
        <f t="shared" si="27"/>
        <v>КурьерСервисЭкспресс</v>
      </c>
      <c r="K266" s="53">
        <f t="shared" si="28"/>
        <v>2382</v>
      </c>
      <c r="L266" s="48">
        <f t="shared" si="29"/>
        <v>3952</v>
      </c>
      <c r="M266" s="48">
        <f t="shared" si="30"/>
        <v>2382</v>
      </c>
      <c r="N266" s="54">
        <f t="shared" si="31"/>
        <v>2140.6</v>
      </c>
      <c r="O266" s="159">
        <v>1000000</v>
      </c>
      <c r="P266" s="137">
        <v>5419</v>
      </c>
      <c r="Q266" s="159">
        <v>1000000</v>
      </c>
      <c r="R266" s="159">
        <v>1000000</v>
      </c>
      <c r="S266" s="136">
        <v>4036.5</v>
      </c>
      <c r="T266" s="159">
        <v>1000000</v>
      </c>
      <c r="U266" s="137">
        <v>2715.3</v>
      </c>
      <c r="V266" s="138">
        <v>2140.6</v>
      </c>
      <c r="W266" s="136">
        <v>2382</v>
      </c>
      <c r="X266" s="137">
        <v>3952</v>
      </c>
      <c r="Y266" s="137">
        <v>2382</v>
      </c>
      <c r="Z266" s="138">
        <v>3952</v>
      </c>
      <c r="AA266" s="72">
        <v>0.1</v>
      </c>
      <c r="AB266" s="119">
        <v>0.05</v>
      </c>
      <c r="AC266" s="263"/>
      <c r="AD266" s="260"/>
      <c r="AE266" s="277"/>
      <c r="AF266" s="277"/>
      <c r="AG266" s="277"/>
      <c r="AH266" s="277"/>
      <c r="AI266" s="277"/>
      <c r="AJ266" s="277"/>
      <c r="AK266" s="277"/>
      <c r="AL266" s="277"/>
      <c r="AM266" s="277"/>
      <c r="AN266" s="280"/>
      <c r="AO266" s="274"/>
      <c r="AP266" s="277"/>
      <c r="AQ266" s="277"/>
      <c r="AR266" s="277"/>
    </row>
    <row r="267" spans="1:44" s="16" customFormat="1" ht="42" customHeight="1" thickBot="1" x14ac:dyDescent="0.3">
      <c r="A267" s="187"/>
      <c r="B267" s="28" t="s">
        <v>54</v>
      </c>
      <c r="C267" s="275"/>
      <c r="D267" s="278"/>
      <c r="E267" s="278"/>
      <c r="F267" s="281"/>
      <c r="G267" s="50" t="str">
        <f t="shared" si="24"/>
        <v>ФДМ</v>
      </c>
      <c r="H267" s="49" t="str">
        <f t="shared" si="25"/>
        <v>ФДМ</v>
      </c>
      <c r="I267" s="49" t="str">
        <f t="shared" si="26"/>
        <v>ФДМ</v>
      </c>
      <c r="J267" s="52" t="str">
        <f t="shared" si="27"/>
        <v>КурьерСервисЭкспресс</v>
      </c>
      <c r="K267" s="53">
        <f t="shared" si="28"/>
        <v>68</v>
      </c>
      <c r="L267" s="48">
        <f t="shared" si="29"/>
        <v>120</v>
      </c>
      <c r="M267" s="48">
        <f t="shared" si="30"/>
        <v>68</v>
      </c>
      <c r="N267" s="54">
        <f t="shared" si="31"/>
        <v>57.4</v>
      </c>
      <c r="O267" s="159">
        <v>1000000</v>
      </c>
      <c r="P267" s="137">
        <v>185</v>
      </c>
      <c r="Q267" s="159">
        <v>1000000</v>
      </c>
      <c r="R267" s="159">
        <v>1000000</v>
      </c>
      <c r="S267" s="136">
        <v>117</v>
      </c>
      <c r="T267" s="159">
        <v>1000000</v>
      </c>
      <c r="U267" s="137">
        <v>117</v>
      </c>
      <c r="V267" s="138">
        <v>57.4</v>
      </c>
      <c r="W267" s="136">
        <v>68</v>
      </c>
      <c r="X267" s="137">
        <v>120</v>
      </c>
      <c r="Y267" s="137">
        <v>68</v>
      </c>
      <c r="Z267" s="138">
        <v>120</v>
      </c>
      <c r="AA267" s="72">
        <v>0.05</v>
      </c>
      <c r="AB267" s="119">
        <v>0.05</v>
      </c>
      <c r="AC267" s="263"/>
      <c r="AD267" s="260"/>
      <c r="AE267" s="278"/>
      <c r="AF267" s="278"/>
      <c r="AG267" s="278"/>
      <c r="AH267" s="278"/>
      <c r="AI267" s="278"/>
      <c r="AJ267" s="278"/>
      <c r="AK267" s="278"/>
      <c r="AL267" s="278"/>
      <c r="AM267" s="278"/>
      <c r="AN267" s="281"/>
      <c r="AO267" s="275"/>
      <c r="AP267" s="278"/>
      <c r="AQ267" s="278"/>
      <c r="AR267" s="278"/>
    </row>
    <row r="268" spans="1:44" s="35" customFormat="1" ht="42" hidden="1" customHeight="1" x14ac:dyDescent="0.25">
      <c r="A268" s="29"/>
      <c r="B268" s="30"/>
      <c r="C268" s="31"/>
      <c r="D268" s="32"/>
      <c r="E268" s="33"/>
      <c r="F268" s="34"/>
      <c r="G268" s="50" t="e">
        <f t="shared" si="24"/>
        <v>#REF!</v>
      </c>
      <c r="H268" s="49" t="e">
        <f t="shared" si="25"/>
        <v>#REF!</v>
      </c>
      <c r="I268" s="49" t="e">
        <f t="shared" si="26"/>
        <v>#REF!</v>
      </c>
      <c r="J268" s="52" t="e">
        <f t="shared" si="27"/>
        <v>#REF!</v>
      </c>
      <c r="K268" s="53" t="e">
        <f t="shared" si="28"/>
        <v>#REF!</v>
      </c>
      <c r="L268" s="48" t="e">
        <f t="shared" si="29"/>
        <v>#REF!</v>
      </c>
      <c r="M268" s="48" t="e">
        <f t="shared" si="30"/>
        <v>#REF!</v>
      </c>
      <c r="N268" s="54" t="e">
        <f t="shared" si="31"/>
        <v>#REF!</v>
      </c>
      <c r="O268" s="47" t="e">
        <f>SUMPRODUCT(#REF!,O258:O267)</f>
        <v>#REF!</v>
      </c>
      <c r="P268" s="32" t="e">
        <f>SUMPRODUCT(#REF!,P258:P267)</f>
        <v>#REF!</v>
      </c>
      <c r="Q268" s="33" t="e">
        <f>SUMPRODUCT(#REF!,Q258:Q267)</f>
        <v>#REF!</v>
      </c>
      <c r="R268" s="34" t="e">
        <f>SUMPRODUCT(#REF!,R258:R267)</f>
        <v>#REF!</v>
      </c>
      <c r="S268" s="31" t="e">
        <f>SUMPRODUCT(#REF!,S258:S267)</f>
        <v>#REF!</v>
      </c>
      <c r="T268" s="43"/>
      <c r="U268" s="43" t="e">
        <f>SUMPRODUCT(#REF!,U258:U267)</f>
        <v>#REF!</v>
      </c>
      <c r="V268" s="44"/>
      <c r="W268" s="31" t="e">
        <f>SUMPRODUCT(#REF!,W258:W267)</f>
        <v>#REF!</v>
      </c>
      <c r="X268" s="32" t="e">
        <f>SUMPRODUCT(#REF!,X258:X267)</f>
        <v>#REF!</v>
      </c>
      <c r="Y268" s="33" t="e">
        <f>SUMPRODUCT(#REF!,Y258:Y267)</f>
        <v>#REF!</v>
      </c>
      <c r="Z268" s="34" t="e">
        <f>SUMPRODUCT(#REF!,Z258:Z267)</f>
        <v>#REF!</v>
      </c>
      <c r="AA268" s="74">
        <f>SUM(AA258:AA267)</f>
        <v>1</v>
      </c>
      <c r="AB268" s="121">
        <f>SUM(AB258:AB267)</f>
        <v>1</v>
      </c>
      <c r="AC268" s="31"/>
      <c r="AD268" s="32"/>
      <c r="AE268" s="33"/>
      <c r="AF268" s="32"/>
      <c r="AG268" s="33"/>
      <c r="AH268" s="43"/>
      <c r="AI268" s="43"/>
      <c r="AJ268" s="43"/>
      <c r="AK268" s="33"/>
      <c r="AL268" s="32"/>
      <c r="AM268" s="33"/>
      <c r="AN268" s="34"/>
      <c r="AO268" s="31"/>
      <c r="AP268" s="32"/>
      <c r="AQ268" s="33"/>
      <c r="AR268" s="32"/>
    </row>
    <row r="269" spans="1:44" s="16" customFormat="1" ht="27" customHeight="1" x14ac:dyDescent="0.25">
      <c r="A269" s="187" t="s">
        <v>20</v>
      </c>
      <c r="B269" s="24" t="s">
        <v>42</v>
      </c>
      <c r="C269" s="273" t="str">
        <f>IF(AO269=AC269,$AC$34,IF(AO269=AG269,$AG$34,IF(AO269=AK269,$AK$34,0)))</f>
        <v>ФДМ</v>
      </c>
      <c r="D269" s="276" t="str">
        <f>IF(AP269=AD269,$AC$34,IF(AP269=AH269,$AG$34,IF(AP269=AL269,$AK$34,0)))</f>
        <v>ФДМ</v>
      </c>
      <c r="E269" s="276" t="str">
        <f>IF(AQ269=AE269,$AC$34,IF(AQ269=AI269,$AG$34,IF(AQ269=AM269,$AK$34,0)))</f>
        <v>ФДМ</v>
      </c>
      <c r="F269" s="279" t="str">
        <f>IF(AR269=AF269,$AC$34,IF(AR269=AJ269,$AG$34,IF(AR269=AN269,$AK$34,0)))</f>
        <v>КурьерСервисЭкспресс</v>
      </c>
      <c r="G269" s="50" t="str">
        <f t="shared" si="24"/>
        <v>КурьерСервисЭкспресс</v>
      </c>
      <c r="H269" s="49" t="str">
        <f t="shared" si="25"/>
        <v>ЗЕСТ Экспресс</v>
      </c>
      <c r="I269" s="49" t="str">
        <f t="shared" si="26"/>
        <v>КурьерСервисЭкспресс</v>
      </c>
      <c r="J269" s="52" t="str">
        <f t="shared" si="27"/>
        <v>КурьерСервисЭкспресс</v>
      </c>
      <c r="K269" s="53">
        <f t="shared" si="28"/>
        <v>350</v>
      </c>
      <c r="L269" s="48">
        <f t="shared" si="29"/>
        <v>363</v>
      </c>
      <c r="M269" s="48">
        <f t="shared" si="30"/>
        <v>350</v>
      </c>
      <c r="N269" s="54">
        <f t="shared" si="31"/>
        <v>250</v>
      </c>
      <c r="O269" s="159">
        <v>1000000</v>
      </c>
      <c r="P269" s="137">
        <v>363</v>
      </c>
      <c r="Q269" s="159">
        <v>1000000</v>
      </c>
      <c r="R269" s="159">
        <v>1000000</v>
      </c>
      <c r="S269" s="136">
        <v>350</v>
      </c>
      <c r="T269" s="159">
        <v>1000000</v>
      </c>
      <c r="U269" s="137">
        <v>350</v>
      </c>
      <c r="V269" s="138">
        <v>250</v>
      </c>
      <c r="W269" s="136">
        <v>410</v>
      </c>
      <c r="X269" s="137">
        <v>472</v>
      </c>
      <c r="Y269" s="137">
        <v>410</v>
      </c>
      <c r="Z269" s="138">
        <v>472</v>
      </c>
      <c r="AA269" s="70">
        <v>0.05</v>
      </c>
      <c r="AB269" s="118">
        <v>0.05</v>
      </c>
      <c r="AC269" s="262">
        <f>SUMPRODUCT(O269:O278,$AA$269:$AA$278)</f>
        <v>1000000</v>
      </c>
      <c r="AD269" s="264">
        <f>SUMPRODUCT(P269:P278,$AB$269:$AB$278)</f>
        <v>1838.1000000000001</v>
      </c>
      <c r="AE269" s="276">
        <f>SUMPRODUCT(Q269:Q278,$AA$269:$AA$278)</f>
        <v>1000000</v>
      </c>
      <c r="AF269" s="276">
        <f>SUMPRODUCT(R269:R278,$AB$269:$AB$278)</f>
        <v>1000000</v>
      </c>
      <c r="AG269" s="276">
        <f>SUMPRODUCT(S269:S278,$AA$269:$AA$278)</f>
        <v>1964.6250000000002</v>
      </c>
      <c r="AH269" s="276">
        <f>SUMPRODUCT(T269:T278,$AB$269:$AB$278)</f>
        <v>1000000</v>
      </c>
      <c r="AI269" s="276">
        <f>SUMPRODUCT(U269:U278,$AA$269:$AA$278)</f>
        <v>1401.855</v>
      </c>
      <c r="AJ269" s="276">
        <f>SUMPRODUCT(V269:V278,$AB$269:$AB$278)</f>
        <v>951.36</v>
      </c>
      <c r="AK269" s="276">
        <f>SUMPRODUCT(W269:W278,$AA$269:$AA$278)</f>
        <v>1229.3000000000002</v>
      </c>
      <c r="AL269" s="276">
        <f>SUMPRODUCT(X269:X278,$AB$269:$AB$278)</f>
        <v>1398.4</v>
      </c>
      <c r="AM269" s="276">
        <f>SUMPRODUCT(Y269:Y278,$AA$269:$AA$278)</f>
        <v>1229.3000000000002</v>
      </c>
      <c r="AN269" s="279">
        <f>SUMPRODUCT(Z269:Z278,$AB$269:$AB$278)</f>
        <v>1398.4</v>
      </c>
      <c r="AO269" s="273">
        <f>MIN(AC269,AG269,AK269)</f>
        <v>1229.3000000000002</v>
      </c>
      <c r="AP269" s="276">
        <f>MIN(AD269,AH269,AL269)</f>
        <v>1398.4</v>
      </c>
      <c r="AQ269" s="276">
        <f>MIN(AE269,AI269,AM269)</f>
        <v>1229.3000000000002</v>
      </c>
      <c r="AR269" s="276">
        <f>MIN(AF269,AJ269,AN269)</f>
        <v>951.36</v>
      </c>
    </row>
    <row r="270" spans="1:44" s="16" customFormat="1" ht="27.6" customHeight="1" x14ac:dyDescent="0.25">
      <c r="A270" s="187"/>
      <c r="B270" s="24" t="s">
        <v>46</v>
      </c>
      <c r="C270" s="274"/>
      <c r="D270" s="277"/>
      <c r="E270" s="277"/>
      <c r="F270" s="280"/>
      <c r="G270" s="50" t="str">
        <f t="shared" si="24"/>
        <v>КурьерСервисЭкспресс</v>
      </c>
      <c r="H270" s="49" t="str">
        <f t="shared" si="25"/>
        <v>ЗЕСТ Экспресс</v>
      </c>
      <c r="I270" s="49" t="str">
        <f t="shared" si="26"/>
        <v>КурьерСервисЭкспресс</v>
      </c>
      <c r="J270" s="52" t="str">
        <f t="shared" si="27"/>
        <v>КурьерСервисЭкспресс</v>
      </c>
      <c r="K270" s="53">
        <f t="shared" si="28"/>
        <v>400</v>
      </c>
      <c r="L270" s="48">
        <f t="shared" si="29"/>
        <v>376</v>
      </c>
      <c r="M270" s="48">
        <f t="shared" si="30"/>
        <v>400</v>
      </c>
      <c r="N270" s="54">
        <f t="shared" si="31"/>
        <v>300</v>
      </c>
      <c r="O270" s="159">
        <v>1000000</v>
      </c>
      <c r="P270" s="137">
        <v>376</v>
      </c>
      <c r="Q270" s="159">
        <v>1000000</v>
      </c>
      <c r="R270" s="159">
        <v>1000000</v>
      </c>
      <c r="S270" s="136">
        <v>400</v>
      </c>
      <c r="T270" s="159">
        <v>1000000</v>
      </c>
      <c r="U270" s="137">
        <v>400</v>
      </c>
      <c r="V270" s="138">
        <v>300</v>
      </c>
      <c r="W270" s="136">
        <v>410</v>
      </c>
      <c r="X270" s="137">
        <v>472</v>
      </c>
      <c r="Y270" s="137">
        <v>410</v>
      </c>
      <c r="Z270" s="138">
        <v>472</v>
      </c>
      <c r="AA270" s="72">
        <v>0.05</v>
      </c>
      <c r="AB270" s="119">
        <v>0.05</v>
      </c>
      <c r="AC270" s="263"/>
      <c r="AD270" s="260"/>
      <c r="AE270" s="277"/>
      <c r="AF270" s="277"/>
      <c r="AG270" s="277"/>
      <c r="AH270" s="277"/>
      <c r="AI270" s="277"/>
      <c r="AJ270" s="277"/>
      <c r="AK270" s="277"/>
      <c r="AL270" s="277"/>
      <c r="AM270" s="277"/>
      <c r="AN270" s="280"/>
      <c r="AO270" s="274"/>
      <c r="AP270" s="277"/>
      <c r="AQ270" s="277"/>
      <c r="AR270" s="277"/>
    </row>
    <row r="271" spans="1:44" s="16" customFormat="1" ht="27.6" customHeight="1" x14ac:dyDescent="0.25">
      <c r="A271" s="187"/>
      <c r="B271" s="24" t="s">
        <v>47</v>
      </c>
      <c r="C271" s="274"/>
      <c r="D271" s="277"/>
      <c r="E271" s="277"/>
      <c r="F271" s="280"/>
      <c r="G271" s="50" t="str">
        <f t="shared" si="24"/>
        <v>ФДМ</v>
      </c>
      <c r="H271" s="49" t="str">
        <f t="shared" si="25"/>
        <v>ФДМ</v>
      </c>
      <c r="I271" s="49" t="str">
        <f t="shared" si="26"/>
        <v>ФДМ</v>
      </c>
      <c r="J271" s="52" t="str">
        <f t="shared" si="27"/>
        <v>КурьерСервисЭкспресс</v>
      </c>
      <c r="K271" s="53">
        <f t="shared" si="28"/>
        <v>546</v>
      </c>
      <c r="L271" s="48">
        <f t="shared" si="29"/>
        <v>672</v>
      </c>
      <c r="M271" s="48">
        <f t="shared" si="30"/>
        <v>546</v>
      </c>
      <c r="N271" s="54">
        <f t="shared" si="31"/>
        <v>582.40000000000009</v>
      </c>
      <c r="O271" s="159">
        <v>1000000</v>
      </c>
      <c r="P271" s="137">
        <v>678</v>
      </c>
      <c r="Q271" s="159">
        <v>1000000</v>
      </c>
      <c r="R271" s="159">
        <v>1000000</v>
      </c>
      <c r="S271" s="136">
        <v>846</v>
      </c>
      <c r="T271" s="159">
        <v>1000000</v>
      </c>
      <c r="U271" s="137">
        <v>709.2</v>
      </c>
      <c r="V271" s="138">
        <v>582.40000000000009</v>
      </c>
      <c r="W271" s="136">
        <v>546</v>
      </c>
      <c r="X271" s="137">
        <v>672</v>
      </c>
      <c r="Y271" s="137">
        <v>546</v>
      </c>
      <c r="Z271" s="138">
        <v>672</v>
      </c>
      <c r="AA271" s="72">
        <v>0.05</v>
      </c>
      <c r="AB271" s="119">
        <v>0.1</v>
      </c>
      <c r="AC271" s="263"/>
      <c r="AD271" s="260"/>
      <c r="AE271" s="277"/>
      <c r="AF271" s="277"/>
      <c r="AG271" s="277"/>
      <c r="AH271" s="277"/>
      <c r="AI271" s="277"/>
      <c r="AJ271" s="277"/>
      <c r="AK271" s="277"/>
      <c r="AL271" s="277"/>
      <c r="AM271" s="277"/>
      <c r="AN271" s="280"/>
      <c r="AO271" s="274"/>
      <c r="AP271" s="277"/>
      <c r="AQ271" s="277"/>
      <c r="AR271" s="277"/>
    </row>
    <row r="272" spans="1:44" s="16" customFormat="1" ht="27.6" customHeight="1" x14ac:dyDescent="0.25">
      <c r="A272" s="187"/>
      <c r="B272" s="24" t="s">
        <v>48</v>
      </c>
      <c r="C272" s="274"/>
      <c r="D272" s="277"/>
      <c r="E272" s="277"/>
      <c r="F272" s="280"/>
      <c r="G272" s="50" t="str">
        <f t="shared" si="24"/>
        <v>ФДМ</v>
      </c>
      <c r="H272" s="49" t="str">
        <f t="shared" si="25"/>
        <v>ФДМ</v>
      </c>
      <c r="I272" s="49" t="str">
        <f t="shared" si="26"/>
        <v>ФДМ</v>
      </c>
      <c r="J272" s="52" t="str">
        <f t="shared" si="27"/>
        <v>КурьерСервисЭкспресс</v>
      </c>
      <c r="K272" s="53">
        <f t="shared" si="28"/>
        <v>682</v>
      </c>
      <c r="L272" s="48">
        <f t="shared" si="29"/>
        <v>872</v>
      </c>
      <c r="M272" s="48">
        <f t="shared" si="30"/>
        <v>682</v>
      </c>
      <c r="N272" s="54">
        <f t="shared" si="31"/>
        <v>705.59999999999991</v>
      </c>
      <c r="O272" s="159">
        <v>1000000</v>
      </c>
      <c r="P272" s="137">
        <v>996</v>
      </c>
      <c r="Q272" s="159">
        <v>1000000</v>
      </c>
      <c r="R272" s="159">
        <v>1000000</v>
      </c>
      <c r="S272" s="136">
        <v>1098</v>
      </c>
      <c r="T272" s="159">
        <v>1000000</v>
      </c>
      <c r="U272" s="137">
        <v>867.6</v>
      </c>
      <c r="V272" s="138">
        <v>705.59999999999991</v>
      </c>
      <c r="W272" s="136">
        <v>682</v>
      </c>
      <c r="X272" s="137">
        <v>872</v>
      </c>
      <c r="Y272" s="137">
        <v>682</v>
      </c>
      <c r="Z272" s="138">
        <v>872</v>
      </c>
      <c r="AA272" s="72">
        <v>0.1</v>
      </c>
      <c r="AB272" s="119">
        <v>0.2</v>
      </c>
      <c r="AC272" s="263"/>
      <c r="AD272" s="260"/>
      <c r="AE272" s="277"/>
      <c r="AF272" s="277"/>
      <c r="AG272" s="277"/>
      <c r="AH272" s="277"/>
      <c r="AI272" s="277"/>
      <c r="AJ272" s="277"/>
      <c r="AK272" s="277"/>
      <c r="AL272" s="277"/>
      <c r="AM272" s="277"/>
      <c r="AN272" s="280"/>
      <c r="AO272" s="274"/>
      <c r="AP272" s="277"/>
      <c r="AQ272" s="277"/>
      <c r="AR272" s="277"/>
    </row>
    <row r="273" spans="1:44" s="16" customFormat="1" ht="27.6" customHeight="1" x14ac:dyDescent="0.25">
      <c r="A273" s="187"/>
      <c r="B273" s="24" t="s">
        <v>49</v>
      </c>
      <c r="C273" s="274"/>
      <c r="D273" s="277"/>
      <c r="E273" s="277"/>
      <c r="F273" s="280"/>
      <c r="G273" s="50" t="str">
        <f t="shared" si="24"/>
        <v>ФДМ</v>
      </c>
      <c r="H273" s="49" t="str">
        <f t="shared" si="25"/>
        <v>ФДМ</v>
      </c>
      <c r="I273" s="49" t="str">
        <f t="shared" si="26"/>
        <v>ФДМ</v>
      </c>
      <c r="J273" s="52" t="str">
        <f t="shared" si="27"/>
        <v>КурьерСервисЭкспресс</v>
      </c>
      <c r="K273" s="53">
        <f t="shared" si="28"/>
        <v>1022</v>
      </c>
      <c r="L273" s="48">
        <f t="shared" si="29"/>
        <v>1372</v>
      </c>
      <c r="M273" s="48">
        <f t="shared" si="30"/>
        <v>1022</v>
      </c>
      <c r="N273" s="54">
        <f t="shared" si="31"/>
        <v>921.2</v>
      </c>
      <c r="O273" s="159">
        <v>1000000</v>
      </c>
      <c r="P273" s="137">
        <v>1815</v>
      </c>
      <c r="Q273" s="159">
        <v>1000000</v>
      </c>
      <c r="R273" s="159">
        <v>1000000</v>
      </c>
      <c r="S273" s="136">
        <v>1539</v>
      </c>
      <c r="T273" s="159">
        <v>1000000</v>
      </c>
      <c r="U273" s="137">
        <v>1144.8</v>
      </c>
      <c r="V273" s="138">
        <v>921.2</v>
      </c>
      <c r="W273" s="136">
        <v>1022</v>
      </c>
      <c r="X273" s="137">
        <v>1372</v>
      </c>
      <c r="Y273" s="137">
        <v>1022</v>
      </c>
      <c r="Z273" s="138">
        <v>1372</v>
      </c>
      <c r="AA273" s="72">
        <v>0.15</v>
      </c>
      <c r="AB273" s="119">
        <v>0.2</v>
      </c>
      <c r="AC273" s="263"/>
      <c r="AD273" s="260"/>
      <c r="AE273" s="277"/>
      <c r="AF273" s="277"/>
      <c r="AG273" s="277"/>
      <c r="AH273" s="277"/>
      <c r="AI273" s="277"/>
      <c r="AJ273" s="277"/>
      <c r="AK273" s="277"/>
      <c r="AL273" s="277"/>
      <c r="AM273" s="277"/>
      <c r="AN273" s="280"/>
      <c r="AO273" s="274"/>
      <c r="AP273" s="277"/>
      <c r="AQ273" s="277"/>
      <c r="AR273" s="277"/>
    </row>
    <row r="274" spans="1:44" s="16" customFormat="1" ht="26.4" customHeight="1" x14ac:dyDescent="0.25">
      <c r="A274" s="187"/>
      <c r="B274" s="24" t="s">
        <v>50</v>
      </c>
      <c r="C274" s="274"/>
      <c r="D274" s="277"/>
      <c r="E274" s="277"/>
      <c r="F274" s="280"/>
      <c r="G274" s="50" t="str">
        <f t="shared" si="24"/>
        <v>ФДМ</v>
      </c>
      <c r="H274" s="49" t="str">
        <f t="shared" si="25"/>
        <v>ФДМ</v>
      </c>
      <c r="I274" s="49" t="str">
        <f t="shared" si="26"/>
        <v>ФДМ</v>
      </c>
      <c r="J274" s="52" t="str">
        <f t="shared" si="27"/>
        <v>КурьерСервисЭкспресс</v>
      </c>
      <c r="K274" s="53">
        <f t="shared" si="28"/>
        <v>1362</v>
      </c>
      <c r="L274" s="48">
        <f t="shared" si="29"/>
        <v>1872</v>
      </c>
      <c r="M274" s="48">
        <f t="shared" si="30"/>
        <v>1362</v>
      </c>
      <c r="N274" s="54">
        <f t="shared" si="31"/>
        <v>1229.2</v>
      </c>
      <c r="O274" s="159">
        <v>1000000</v>
      </c>
      <c r="P274" s="137">
        <v>2579</v>
      </c>
      <c r="Q274" s="159">
        <v>1000000</v>
      </c>
      <c r="R274" s="159">
        <v>1000000</v>
      </c>
      <c r="S274" s="136">
        <v>2169</v>
      </c>
      <c r="T274" s="159">
        <v>1000000</v>
      </c>
      <c r="U274" s="137">
        <v>1540.8</v>
      </c>
      <c r="V274" s="138">
        <v>1229.2</v>
      </c>
      <c r="W274" s="136">
        <v>1362</v>
      </c>
      <c r="X274" s="137">
        <v>1872</v>
      </c>
      <c r="Y274" s="137">
        <v>1362</v>
      </c>
      <c r="Z274" s="138">
        <v>1872</v>
      </c>
      <c r="AA274" s="72">
        <v>0.2</v>
      </c>
      <c r="AB274" s="119">
        <v>0.15</v>
      </c>
      <c r="AC274" s="263"/>
      <c r="AD274" s="260"/>
      <c r="AE274" s="277"/>
      <c r="AF274" s="277"/>
      <c r="AG274" s="277"/>
      <c r="AH274" s="277"/>
      <c r="AI274" s="277"/>
      <c r="AJ274" s="277"/>
      <c r="AK274" s="277"/>
      <c r="AL274" s="277"/>
      <c r="AM274" s="277"/>
      <c r="AN274" s="280"/>
      <c r="AO274" s="274"/>
      <c r="AP274" s="277"/>
      <c r="AQ274" s="277"/>
      <c r="AR274" s="277"/>
    </row>
    <row r="275" spans="1:44" s="16" customFormat="1" ht="27.6" customHeight="1" x14ac:dyDescent="0.25">
      <c r="A275" s="187"/>
      <c r="B275" s="24" t="s">
        <v>51</v>
      </c>
      <c r="C275" s="274"/>
      <c r="D275" s="277"/>
      <c r="E275" s="277"/>
      <c r="F275" s="280"/>
      <c r="G275" s="50" t="str">
        <f t="shared" si="24"/>
        <v>ФДМ</v>
      </c>
      <c r="H275" s="49" t="str">
        <f t="shared" si="25"/>
        <v>ФДМ</v>
      </c>
      <c r="I275" s="49" t="str">
        <f t="shared" si="26"/>
        <v>ФДМ</v>
      </c>
      <c r="J275" s="52" t="str">
        <f t="shared" si="27"/>
        <v>КурьерСервисЭкспресс</v>
      </c>
      <c r="K275" s="53">
        <f t="shared" si="28"/>
        <v>1702</v>
      </c>
      <c r="L275" s="48">
        <f t="shared" si="29"/>
        <v>2372</v>
      </c>
      <c r="M275" s="48">
        <f t="shared" si="30"/>
        <v>1702</v>
      </c>
      <c r="N275" s="54">
        <f t="shared" si="31"/>
        <v>1537.2</v>
      </c>
      <c r="O275" s="159">
        <v>1000000</v>
      </c>
      <c r="P275" s="137">
        <v>3335</v>
      </c>
      <c r="Q275" s="159">
        <v>1000000</v>
      </c>
      <c r="R275" s="159">
        <v>1000000</v>
      </c>
      <c r="S275" s="136">
        <v>2799</v>
      </c>
      <c r="T275" s="159">
        <v>1000000</v>
      </c>
      <c r="U275" s="137">
        <v>1936.8</v>
      </c>
      <c r="V275" s="138">
        <v>1537.2</v>
      </c>
      <c r="W275" s="136">
        <v>1702</v>
      </c>
      <c r="X275" s="137">
        <v>2372</v>
      </c>
      <c r="Y275" s="137">
        <v>1702</v>
      </c>
      <c r="Z275" s="138">
        <v>2372</v>
      </c>
      <c r="AA275" s="72">
        <v>0.2</v>
      </c>
      <c r="AB275" s="119">
        <v>0.1</v>
      </c>
      <c r="AC275" s="263"/>
      <c r="AD275" s="260"/>
      <c r="AE275" s="277"/>
      <c r="AF275" s="277"/>
      <c r="AG275" s="277"/>
      <c r="AH275" s="277"/>
      <c r="AI275" s="277"/>
      <c r="AJ275" s="277"/>
      <c r="AK275" s="277"/>
      <c r="AL275" s="277"/>
      <c r="AM275" s="277"/>
      <c r="AN275" s="280"/>
      <c r="AO275" s="274"/>
      <c r="AP275" s="277"/>
      <c r="AQ275" s="277"/>
      <c r="AR275" s="277"/>
    </row>
    <row r="276" spans="1:44" s="16" customFormat="1" ht="27.6" customHeight="1" x14ac:dyDescent="0.25">
      <c r="A276" s="187"/>
      <c r="B276" s="24" t="s">
        <v>52</v>
      </c>
      <c r="C276" s="274"/>
      <c r="D276" s="277"/>
      <c r="E276" s="277"/>
      <c r="F276" s="280"/>
      <c r="G276" s="50" t="str">
        <f t="shared" si="24"/>
        <v>ФДМ</v>
      </c>
      <c r="H276" s="49" t="str">
        <f t="shared" si="25"/>
        <v>ФДМ</v>
      </c>
      <c r="I276" s="49" t="str">
        <f t="shared" si="26"/>
        <v>ФДМ</v>
      </c>
      <c r="J276" s="52" t="str">
        <f t="shared" si="27"/>
        <v>КурьерСервисЭкспресс</v>
      </c>
      <c r="K276" s="53">
        <f t="shared" si="28"/>
        <v>2042</v>
      </c>
      <c r="L276" s="48">
        <f t="shared" si="29"/>
        <v>2872</v>
      </c>
      <c r="M276" s="48">
        <f t="shared" si="30"/>
        <v>2042</v>
      </c>
      <c r="N276" s="54">
        <f t="shared" si="31"/>
        <v>1845.2</v>
      </c>
      <c r="O276" s="159">
        <v>1000000</v>
      </c>
      <c r="P276" s="137">
        <v>4065</v>
      </c>
      <c r="Q276" s="159">
        <v>1000000</v>
      </c>
      <c r="R276" s="159">
        <v>1000000</v>
      </c>
      <c r="S276" s="136">
        <v>3429</v>
      </c>
      <c r="T276" s="159">
        <v>1000000</v>
      </c>
      <c r="U276" s="137">
        <v>2332.8000000000002</v>
      </c>
      <c r="V276" s="138">
        <v>1845.2</v>
      </c>
      <c r="W276" s="136">
        <v>2042</v>
      </c>
      <c r="X276" s="137">
        <v>2872</v>
      </c>
      <c r="Y276" s="137">
        <v>2042</v>
      </c>
      <c r="Z276" s="138">
        <v>2872</v>
      </c>
      <c r="AA276" s="72">
        <v>0.1</v>
      </c>
      <c r="AB276" s="119">
        <v>0.05</v>
      </c>
      <c r="AC276" s="263"/>
      <c r="AD276" s="260"/>
      <c r="AE276" s="277"/>
      <c r="AF276" s="277"/>
      <c r="AG276" s="277"/>
      <c r="AH276" s="277"/>
      <c r="AI276" s="277"/>
      <c r="AJ276" s="277"/>
      <c r="AK276" s="277"/>
      <c r="AL276" s="277"/>
      <c r="AM276" s="277"/>
      <c r="AN276" s="280"/>
      <c r="AO276" s="274"/>
      <c r="AP276" s="277"/>
      <c r="AQ276" s="277"/>
      <c r="AR276" s="277"/>
    </row>
    <row r="277" spans="1:44" s="16" customFormat="1" ht="27.6" customHeight="1" x14ac:dyDescent="0.25">
      <c r="A277" s="187"/>
      <c r="B277" s="24" t="s">
        <v>53</v>
      </c>
      <c r="C277" s="274"/>
      <c r="D277" s="277"/>
      <c r="E277" s="277"/>
      <c r="F277" s="280"/>
      <c r="G277" s="50" t="str">
        <f t="shared" si="24"/>
        <v>ФДМ</v>
      </c>
      <c r="H277" s="49" t="str">
        <f t="shared" si="25"/>
        <v>ФДМ</v>
      </c>
      <c r="I277" s="49" t="str">
        <f t="shared" si="26"/>
        <v>ФДМ</v>
      </c>
      <c r="J277" s="52" t="str">
        <f t="shared" si="27"/>
        <v>КурьерСервисЭкспресс</v>
      </c>
      <c r="K277" s="53">
        <f t="shared" si="28"/>
        <v>2382</v>
      </c>
      <c r="L277" s="48">
        <f t="shared" si="29"/>
        <v>3372</v>
      </c>
      <c r="M277" s="48">
        <f t="shared" si="30"/>
        <v>2382</v>
      </c>
      <c r="N277" s="54">
        <f t="shared" si="31"/>
        <v>2140.6</v>
      </c>
      <c r="O277" s="159">
        <v>1000000</v>
      </c>
      <c r="P277" s="137">
        <v>4792</v>
      </c>
      <c r="Q277" s="159">
        <v>1000000</v>
      </c>
      <c r="R277" s="159">
        <v>1000000</v>
      </c>
      <c r="S277" s="136">
        <v>4036.5</v>
      </c>
      <c r="T277" s="159">
        <v>1000000</v>
      </c>
      <c r="U277" s="137">
        <v>2715.3</v>
      </c>
      <c r="V277" s="138">
        <v>2140.6</v>
      </c>
      <c r="W277" s="136">
        <v>2382</v>
      </c>
      <c r="X277" s="137">
        <v>3372</v>
      </c>
      <c r="Y277" s="137">
        <v>2382</v>
      </c>
      <c r="Z277" s="138">
        <v>3372</v>
      </c>
      <c r="AA277" s="72">
        <v>0.05</v>
      </c>
      <c r="AB277" s="119">
        <v>0.05</v>
      </c>
      <c r="AC277" s="263"/>
      <c r="AD277" s="260"/>
      <c r="AE277" s="277"/>
      <c r="AF277" s="277"/>
      <c r="AG277" s="277"/>
      <c r="AH277" s="277"/>
      <c r="AI277" s="277"/>
      <c r="AJ277" s="277"/>
      <c r="AK277" s="277"/>
      <c r="AL277" s="277"/>
      <c r="AM277" s="277"/>
      <c r="AN277" s="280"/>
      <c r="AO277" s="274"/>
      <c r="AP277" s="277"/>
      <c r="AQ277" s="277"/>
      <c r="AR277" s="277"/>
    </row>
    <row r="278" spans="1:44" s="16" customFormat="1" ht="42" customHeight="1" thickBot="1" x14ac:dyDescent="0.3">
      <c r="A278" s="187"/>
      <c r="B278" s="28" t="s">
        <v>54</v>
      </c>
      <c r="C278" s="275"/>
      <c r="D278" s="278"/>
      <c r="E278" s="278"/>
      <c r="F278" s="281"/>
      <c r="G278" s="50" t="str">
        <f t="shared" si="24"/>
        <v>ФДМ</v>
      </c>
      <c r="H278" s="49" t="str">
        <f t="shared" si="25"/>
        <v>ФДМ</v>
      </c>
      <c r="I278" s="49" t="str">
        <f t="shared" si="26"/>
        <v>ФДМ</v>
      </c>
      <c r="J278" s="52" t="str">
        <f t="shared" si="27"/>
        <v>КурьерСервисЭкспресс</v>
      </c>
      <c r="K278" s="53">
        <f t="shared" si="28"/>
        <v>68</v>
      </c>
      <c r="L278" s="48">
        <f t="shared" si="29"/>
        <v>100</v>
      </c>
      <c r="M278" s="48">
        <f t="shared" si="30"/>
        <v>68</v>
      </c>
      <c r="N278" s="54">
        <f t="shared" si="31"/>
        <v>57.4</v>
      </c>
      <c r="O278" s="159">
        <v>1000000</v>
      </c>
      <c r="P278" s="137">
        <v>159</v>
      </c>
      <c r="Q278" s="159">
        <v>1000000</v>
      </c>
      <c r="R278" s="159">
        <v>1000000</v>
      </c>
      <c r="S278" s="136">
        <v>117</v>
      </c>
      <c r="T278" s="159">
        <v>1000000</v>
      </c>
      <c r="U278" s="137">
        <v>117</v>
      </c>
      <c r="V278" s="138">
        <v>57.4</v>
      </c>
      <c r="W278" s="136">
        <v>68</v>
      </c>
      <c r="X278" s="137">
        <v>100</v>
      </c>
      <c r="Y278" s="137">
        <v>68</v>
      </c>
      <c r="Z278" s="138">
        <v>100</v>
      </c>
      <c r="AA278" s="72">
        <v>0.05</v>
      </c>
      <c r="AB278" s="119">
        <v>0.05</v>
      </c>
      <c r="AC278" s="263"/>
      <c r="AD278" s="260"/>
      <c r="AE278" s="278"/>
      <c r="AF278" s="278"/>
      <c r="AG278" s="278"/>
      <c r="AH278" s="278"/>
      <c r="AI278" s="278"/>
      <c r="AJ278" s="278"/>
      <c r="AK278" s="278"/>
      <c r="AL278" s="278"/>
      <c r="AM278" s="278"/>
      <c r="AN278" s="281"/>
      <c r="AO278" s="275"/>
      <c r="AP278" s="278"/>
      <c r="AQ278" s="278"/>
      <c r="AR278" s="278"/>
    </row>
    <row r="279" spans="1:44" s="35" customFormat="1" ht="42" hidden="1" customHeight="1" x14ac:dyDescent="0.25">
      <c r="A279" s="29"/>
      <c r="B279" s="30"/>
      <c r="C279" s="31"/>
      <c r="D279" s="32"/>
      <c r="E279" s="33"/>
      <c r="F279" s="34"/>
      <c r="G279" s="50" t="e">
        <f t="shared" si="24"/>
        <v>#REF!</v>
      </c>
      <c r="H279" s="49" t="e">
        <f t="shared" si="25"/>
        <v>#REF!</v>
      </c>
      <c r="I279" s="49" t="e">
        <f t="shared" si="26"/>
        <v>#REF!</v>
      </c>
      <c r="J279" s="52" t="e">
        <f t="shared" si="27"/>
        <v>#REF!</v>
      </c>
      <c r="K279" s="53" t="e">
        <f t="shared" si="28"/>
        <v>#REF!</v>
      </c>
      <c r="L279" s="48" t="e">
        <f t="shared" si="29"/>
        <v>#REF!</v>
      </c>
      <c r="M279" s="48" t="e">
        <f t="shared" si="30"/>
        <v>#REF!</v>
      </c>
      <c r="N279" s="54" t="e">
        <f t="shared" si="31"/>
        <v>#REF!</v>
      </c>
      <c r="O279" s="47" t="e">
        <f>SUMPRODUCT(#REF!,O269:O278)</f>
        <v>#REF!</v>
      </c>
      <c r="P279" s="32" t="e">
        <f>SUMPRODUCT(#REF!,P269:P278)</f>
        <v>#REF!</v>
      </c>
      <c r="Q279" s="33" t="e">
        <f>SUMPRODUCT(#REF!,Q269:Q278)</f>
        <v>#REF!</v>
      </c>
      <c r="R279" s="34" t="e">
        <f>SUMPRODUCT(#REF!,R269:R278)</f>
        <v>#REF!</v>
      </c>
      <c r="S279" s="31" t="e">
        <f>SUMPRODUCT(#REF!,S269:S278)</f>
        <v>#REF!</v>
      </c>
      <c r="T279" s="43"/>
      <c r="U279" s="43" t="e">
        <f>SUMPRODUCT(#REF!,U269:U278)</f>
        <v>#REF!</v>
      </c>
      <c r="V279" s="44"/>
      <c r="W279" s="31" t="e">
        <f>SUMPRODUCT(#REF!,W269:W278)</f>
        <v>#REF!</v>
      </c>
      <c r="X279" s="32" t="e">
        <f>SUMPRODUCT(#REF!,X269:X278)</f>
        <v>#REF!</v>
      </c>
      <c r="Y279" s="33" t="e">
        <f>SUMPRODUCT(#REF!,Y269:Y278)</f>
        <v>#REF!</v>
      </c>
      <c r="Z279" s="34" t="e">
        <f>SUMPRODUCT(#REF!,Z269:Z278)</f>
        <v>#REF!</v>
      </c>
      <c r="AA279" s="74">
        <f>SUM(AA269:AA278)</f>
        <v>1</v>
      </c>
      <c r="AB279" s="121">
        <f>SUM(AB269:AB278)</f>
        <v>1.0000000000000002</v>
      </c>
      <c r="AC279" s="31"/>
      <c r="AD279" s="32"/>
      <c r="AE279" s="33"/>
      <c r="AF279" s="32"/>
      <c r="AG279" s="33"/>
      <c r="AH279" s="43"/>
      <c r="AI279" s="43"/>
      <c r="AJ279" s="43"/>
      <c r="AK279" s="33"/>
      <c r="AL279" s="32"/>
      <c r="AM279" s="33"/>
      <c r="AN279" s="34"/>
      <c r="AO279" s="31"/>
      <c r="AP279" s="32"/>
      <c r="AQ279" s="33"/>
      <c r="AR279" s="32"/>
    </row>
    <row r="280" spans="1:44" s="16" customFormat="1" ht="28.8" x14ac:dyDescent="0.25">
      <c r="A280" s="187" t="s">
        <v>21</v>
      </c>
      <c r="B280" s="24" t="s">
        <v>42</v>
      </c>
      <c r="C280" s="273" t="str">
        <f>IF(AO280=AC280,$AC$34,IF(AO280=AG280,$AG$34,IF(AO280=AK280,$AK$34,0)))</f>
        <v>ФДМ</v>
      </c>
      <c r="D280" s="276" t="str">
        <f>IF(AP280=AD280,$AC$34,IF(AP280=AH280,$AG$34,IF(AP280=AL280,$AK$34,0)))</f>
        <v>ФДМ</v>
      </c>
      <c r="E280" s="276" t="str">
        <f>IF(AQ280=AE280,$AC$34,IF(AQ280=AI280,$AG$34,IF(AQ280=AM280,$AK$34,0)))</f>
        <v>ЗЕСТ Экспресс</v>
      </c>
      <c r="F280" s="279" t="str">
        <f>IF(AR280=AF280,$AC$34,IF(AR280=AJ280,$AG$34,IF(AR280=AN280,$AK$34,0)))</f>
        <v>КурьерСервисЭкспресс</v>
      </c>
      <c r="G280" s="50" t="str">
        <f t="shared" si="24"/>
        <v>ФДМ</v>
      </c>
      <c r="H280" s="49" t="str">
        <f t="shared" si="25"/>
        <v>КурьерСервисЭкспресс</v>
      </c>
      <c r="I280" s="49" t="str">
        <f t="shared" si="26"/>
        <v>КурьерСервисЭкспресс</v>
      </c>
      <c r="J280" s="52" t="str">
        <f t="shared" si="27"/>
        <v>КурьерСервисЭкспресс</v>
      </c>
      <c r="K280" s="53">
        <f t="shared" si="28"/>
        <v>340</v>
      </c>
      <c r="L280" s="48">
        <f t="shared" si="29"/>
        <v>250</v>
      </c>
      <c r="M280" s="48">
        <f t="shared" si="30"/>
        <v>350</v>
      </c>
      <c r="N280" s="54">
        <f t="shared" si="31"/>
        <v>250</v>
      </c>
      <c r="O280" s="159">
        <v>1000000</v>
      </c>
      <c r="P280" s="159">
        <v>1000000</v>
      </c>
      <c r="Q280" s="137">
        <v>567</v>
      </c>
      <c r="R280" s="138">
        <v>567</v>
      </c>
      <c r="S280" s="136">
        <v>350</v>
      </c>
      <c r="T280" s="137">
        <v>250</v>
      </c>
      <c r="U280" s="137">
        <v>350</v>
      </c>
      <c r="V280" s="138">
        <v>250</v>
      </c>
      <c r="W280" s="136">
        <v>340</v>
      </c>
      <c r="X280" s="137">
        <v>391</v>
      </c>
      <c r="Y280" s="159">
        <v>1000000</v>
      </c>
      <c r="Z280" s="159">
        <v>1000000</v>
      </c>
      <c r="AA280" s="70">
        <v>0.05</v>
      </c>
      <c r="AB280" s="118">
        <v>0.05</v>
      </c>
      <c r="AC280" s="262">
        <f>SUMPRODUCT(O280:O289,$AA$280:$AA$289)</f>
        <v>1000000</v>
      </c>
      <c r="AD280" s="264">
        <f>SUMPRODUCT(P280:P289,$AB$280:$AB$289)</f>
        <v>1000000</v>
      </c>
      <c r="AE280" s="276">
        <f>SUMPRODUCT(Q280:Q289,$AA$280:$AA$289)</f>
        <v>866</v>
      </c>
      <c r="AF280" s="276">
        <f>SUMPRODUCT(R280:R289,$AB$280:$AB$289)</f>
        <v>755.75</v>
      </c>
      <c r="AG280" s="276">
        <f>SUMPRODUCT(S280:S289,$AA$280:$AA$289)</f>
        <v>880.755</v>
      </c>
      <c r="AH280" s="276">
        <f>SUMPRODUCT(T280:T289,$AB$280:$AB$289)</f>
        <v>682.91000000000008</v>
      </c>
      <c r="AI280" s="276">
        <f>SUMPRODUCT(U280:U289,$AA$280:$AA$289)</f>
        <v>1094.9549999999999</v>
      </c>
      <c r="AJ280" s="276">
        <f>SUMPRODUCT(V280:V289,$AB$280:$AB$289)</f>
        <v>682.91000000000008</v>
      </c>
      <c r="AK280" s="276">
        <f>SUMPRODUCT(W280:W289,$AA$280:$AA$289)</f>
        <v>710.44999999999993</v>
      </c>
      <c r="AL280" s="276">
        <f>SUMPRODUCT(X280:X289,$AB$280:$AB$289)</f>
        <v>665.94999999999993</v>
      </c>
      <c r="AM280" s="276">
        <f>SUMPRODUCT(Y280:Y289,$AA$280:$AA$289)</f>
        <v>1000000</v>
      </c>
      <c r="AN280" s="279">
        <f>SUMPRODUCT(Z280:Z289,$AB$280:$AB$289)</f>
        <v>1000000</v>
      </c>
      <c r="AO280" s="273">
        <f>MIN(AC280,AG280,AK280)</f>
        <v>710.44999999999993</v>
      </c>
      <c r="AP280" s="276">
        <f>MIN(AD280,AH280,AL280)</f>
        <v>665.94999999999993</v>
      </c>
      <c r="AQ280" s="276">
        <f>MIN(AE280,AI280,AM280)</f>
        <v>866</v>
      </c>
      <c r="AR280" s="276">
        <f>MIN(AF280,AJ280,AN280)</f>
        <v>682.91000000000008</v>
      </c>
    </row>
    <row r="281" spans="1:44" s="16" customFormat="1" ht="27.6" customHeight="1" x14ac:dyDescent="0.25">
      <c r="A281" s="187"/>
      <c r="B281" s="24" t="s">
        <v>46</v>
      </c>
      <c r="C281" s="274"/>
      <c r="D281" s="277"/>
      <c r="E281" s="277"/>
      <c r="F281" s="280"/>
      <c r="G281" s="50" t="str">
        <f t="shared" si="24"/>
        <v>ФДМ</v>
      </c>
      <c r="H281" s="49" t="str">
        <f t="shared" si="25"/>
        <v>КурьерСервисЭкспресс</v>
      </c>
      <c r="I281" s="49" t="str">
        <f t="shared" si="26"/>
        <v>КурьерСервисЭкспресс</v>
      </c>
      <c r="J281" s="52" t="str">
        <f t="shared" si="27"/>
        <v>КурьерСервисЭкспресс</v>
      </c>
      <c r="K281" s="53">
        <f t="shared" si="28"/>
        <v>340</v>
      </c>
      <c r="L281" s="48">
        <f t="shared" si="29"/>
        <v>300</v>
      </c>
      <c r="M281" s="48">
        <f t="shared" si="30"/>
        <v>400</v>
      </c>
      <c r="N281" s="54">
        <f t="shared" si="31"/>
        <v>300</v>
      </c>
      <c r="O281" s="159">
        <v>1000000</v>
      </c>
      <c r="P281" s="159">
        <v>1000000</v>
      </c>
      <c r="Q281" s="137">
        <v>594</v>
      </c>
      <c r="R281" s="138">
        <v>594</v>
      </c>
      <c r="S281" s="136">
        <v>400</v>
      </c>
      <c r="T281" s="137">
        <v>300</v>
      </c>
      <c r="U281" s="137">
        <v>400</v>
      </c>
      <c r="V281" s="138">
        <v>300</v>
      </c>
      <c r="W281" s="136">
        <v>340</v>
      </c>
      <c r="X281" s="137">
        <v>391</v>
      </c>
      <c r="Y281" s="159">
        <v>1000000</v>
      </c>
      <c r="Z281" s="159">
        <v>1000000</v>
      </c>
      <c r="AA281" s="72">
        <v>0.05</v>
      </c>
      <c r="AB281" s="119">
        <v>0.05</v>
      </c>
      <c r="AC281" s="263"/>
      <c r="AD281" s="260"/>
      <c r="AE281" s="277"/>
      <c r="AF281" s="277"/>
      <c r="AG281" s="277"/>
      <c r="AH281" s="277"/>
      <c r="AI281" s="277"/>
      <c r="AJ281" s="277"/>
      <c r="AK281" s="277"/>
      <c r="AL281" s="277"/>
      <c r="AM281" s="277"/>
      <c r="AN281" s="280"/>
      <c r="AO281" s="274"/>
      <c r="AP281" s="277"/>
      <c r="AQ281" s="277"/>
      <c r="AR281" s="277"/>
    </row>
    <row r="282" spans="1:44" s="16" customFormat="1" ht="27.6" customHeight="1" x14ac:dyDescent="0.25">
      <c r="A282" s="187"/>
      <c r="B282" s="24" t="s">
        <v>47</v>
      </c>
      <c r="C282" s="274"/>
      <c r="D282" s="277"/>
      <c r="E282" s="277"/>
      <c r="F282" s="280"/>
      <c r="G282" s="50" t="str">
        <f t="shared" si="24"/>
        <v>ФДМ</v>
      </c>
      <c r="H282" s="49" t="str">
        <f t="shared" si="25"/>
        <v>КурьерСервисЭкспресс</v>
      </c>
      <c r="I282" s="49" t="str">
        <f t="shared" si="26"/>
        <v>КурьерСервисЭкспресс</v>
      </c>
      <c r="J282" s="52" t="str">
        <f t="shared" si="27"/>
        <v>КурьерСервисЭкспресс</v>
      </c>
      <c r="K282" s="53">
        <f t="shared" si="28"/>
        <v>394</v>
      </c>
      <c r="L282" s="48">
        <f t="shared" si="29"/>
        <v>438.9</v>
      </c>
      <c r="M282" s="48">
        <f t="shared" si="30"/>
        <v>538.20000000000005</v>
      </c>
      <c r="N282" s="54">
        <f t="shared" si="31"/>
        <v>438.9</v>
      </c>
      <c r="O282" s="159">
        <v>1000000</v>
      </c>
      <c r="P282" s="159">
        <v>1000000</v>
      </c>
      <c r="Q282" s="137">
        <v>629</v>
      </c>
      <c r="R282" s="138">
        <v>629</v>
      </c>
      <c r="S282" s="136">
        <v>538.20000000000005</v>
      </c>
      <c r="T282" s="137">
        <v>438.9</v>
      </c>
      <c r="U282" s="137">
        <v>538.20000000000005</v>
      </c>
      <c r="V282" s="138">
        <v>438.9</v>
      </c>
      <c r="W282" s="136">
        <v>394</v>
      </c>
      <c r="X282" s="137">
        <v>453</v>
      </c>
      <c r="Y282" s="159">
        <v>1000000</v>
      </c>
      <c r="Z282" s="159">
        <v>1000000</v>
      </c>
      <c r="AA282" s="72">
        <v>0.05</v>
      </c>
      <c r="AB282" s="119">
        <v>0.1</v>
      </c>
      <c r="AC282" s="263"/>
      <c r="AD282" s="260"/>
      <c r="AE282" s="277"/>
      <c r="AF282" s="277"/>
      <c r="AG282" s="277"/>
      <c r="AH282" s="277"/>
      <c r="AI282" s="277"/>
      <c r="AJ282" s="277"/>
      <c r="AK282" s="277"/>
      <c r="AL282" s="277"/>
      <c r="AM282" s="277"/>
      <c r="AN282" s="280"/>
      <c r="AO282" s="274"/>
      <c r="AP282" s="277"/>
      <c r="AQ282" s="277"/>
      <c r="AR282" s="277"/>
    </row>
    <row r="283" spans="1:44" s="16" customFormat="1" ht="27.6" customHeight="1" x14ac:dyDescent="0.25">
      <c r="A283" s="187"/>
      <c r="B283" s="24" t="s">
        <v>48</v>
      </c>
      <c r="C283" s="274"/>
      <c r="D283" s="277"/>
      <c r="E283" s="277"/>
      <c r="F283" s="280"/>
      <c r="G283" s="50" t="str">
        <f t="shared" si="24"/>
        <v>ФДМ</v>
      </c>
      <c r="H283" s="49" t="str">
        <f t="shared" si="25"/>
        <v>ФДМ</v>
      </c>
      <c r="I283" s="49" t="str">
        <f t="shared" si="26"/>
        <v>КурьерСервисЭкспресс</v>
      </c>
      <c r="J283" s="52" t="str">
        <f t="shared" si="27"/>
        <v>КурьерСервисЭкспресс</v>
      </c>
      <c r="K283" s="53">
        <f t="shared" si="28"/>
        <v>448</v>
      </c>
      <c r="L283" s="48">
        <f t="shared" si="29"/>
        <v>515</v>
      </c>
      <c r="M283" s="48">
        <f t="shared" si="30"/>
        <v>642.6</v>
      </c>
      <c r="N283" s="54">
        <f t="shared" si="31"/>
        <v>520.1</v>
      </c>
      <c r="O283" s="159">
        <v>1000000</v>
      </c>
      <c r="P283" s="159">
        <v>1000000</v>
      </c>
      <c r="Q283" s="137">
        <v>658</v>
      </c>
      <c r="R283" s="138">
        <v>658</v>
      </c>
      <c r="S283" s="136">
        <v>642.6</v>
      </c>
      <c r="T283" s="137">
        <v>520.1</v>
      </c>
      <c r="U283" s="137">
        <v>642.6</v>
      </c>
      <c r="V283" s="138">
        <v>520.1</v>
      </c>
      <c r="W283" s="136">
        <v>448</v>
      </c>
      <c r="X283" s="137">
        <v>515</v>
      </c>
      <c r="Y283" s="159">
        <v>1000000</v>
      </c>
      <c r="Z283" s="159">
        <v>1000000</v>
      </c>
      <c r="AA283" s="72">
        <v>0.05</v>
      </c>
      <c r="AB283" s="119">
        <v>0.2</v>
      </c>
      <c r="AC283" s="263"/>
      <c r="AD283" s="260"/>
      <c r="AE283" s="277"/>
      <c r="AF283" s="277"/>
      <c r="AG283" s="277"/>
      <c r="AH283" s="277"/>
      <c r="AI283" s="277"/>
      <c r="AJ283" s="277"/>
      <c r="AK283" s="277"/>
      <c r="AL283" s="277"/>
      <c r="AM283" s="277"/>
      <c r="AN283" s="280"/>
      <c r="AO283" s="274"/>
      <c r="AP283" s="277"/>
      <c r="AQ283" s="277"/>
      <c r="AR283" s="277"/>
    </row>
    <row r="284" spans="1:44" s="16" customFormat="1" ht="27.6" customHeight="1" x14ac:dyDescent="0.25">
      <c r="A284" s="187"/>
      <c r="B284" s="24" t="s">
        <v>49</v>
      </c>
      <c r="C284" s="274"/>
      <c r="D284" s="277"/>
      <c r="E284" s="277"/>
      <c r="F284" s="280"/>
      <c r="G284" s="50" t="str">
        <f t="shared" si="24"/>
        <v>ФДМ</v>
      </c>
      <c r="H284" s="49" t="str">
        <f t="shared" si="25"/>
        <v>КурьерСервисЭкспресс</v>
      </c>
      <c r="I284" s="49" t="str">
        <f t="shared" si="26"/>
        <v>ЗЕСТ Экспресс</v>
      </c>
      <c r="J284" s="52" t="str">
        <f t="shared" si="27"/>
        <v>КурьерСервисЭкспресс</v>
      </c>
      <c r="K284" s="53">
        <f t="shared" si="28"/>
        <v>583</v>
      </c>
      <c r="L284" s="48">
        <f t="shared" si="29"/>
        <v>662.2</v>
      </c>
      <c r="M284" s="48">
        <f t="shared" si="30"/>
        <v>765</v>
      </c>
      <c r="N284" s="54">
        <f t="shared" si="31"/>
        <v>662.2</v>
      </c>
      <c r="O284" s="159">
        <v>1000000</v>
      </c>
      <c r="P284" s="159">
        <v>1000000</v>
      </c>
      <c r="Q284" s="137">
        <v>765</v>
      </c>
      <c r="R284" s="138">
        <v>765</v>
      </c>
      <c r="S284" s="136">
        <v>825.30000000000007</v>
      </c>
      <c r="T284" s="137">
        <v>662.2</v>
      </c>
      <c r="U284" s="137">
        <v>825.30000000000007</v>
      </c>
      <c r="V284" s="138">
        <v>662.2</v>
      </c>
      <c r="W284" s="136">
        <v>583</v>
      </c>
      <c r="X284" s="137">
        <v>670</v>
      </c>
      <c r="Y284" s="159">
        <v>1000000</v>
      </c>
      <c r="Z284" s="159">
        <v>1000000</v>
      </c>
      <c r="AA284" s="72">
        <v>0.1</v>
      </c>
      <c r="AB284" s="119">
        <v>0.2</v>
      </c>
      <c r="AC284" s="263"/>
      <c r="AD284" s="260"/>
      <c r="AE284" s="277"/>
      <c r="AF284" s="277"/>
      <c r="AG284" s="277"/>
      <c r="AH284" s="277"/>
      <c r="AI284" s="277"/>
      <c r="AJ284" s="277"/>
      <c r="AK284" s="277"/>
      <c r="AL284" s="277"/>
      <c r="AM284" s="277"/>
      <c r="AN284" s="280"/>
      <c r="AO284" s="274"/>
      <c r="AP284" s="277"/>
      <c r="AQ284" s="277"/>
      <c r="AR284" s="277"/>
    </row>
    <row r="285" spans="1:44" s="16" customFormat="1" ht="27.6" customHeight="1" x14ac:dyDescent="0.25">
      <c r="A285" s="187"/>
      <c r="B285" s="24" t="s">
        <v>50</v>
      </c>
      <c r="C285" s="274"/>
      <c r="D285" s="277"/>
      <c r="E285" s="277"/>
      <c r="F285" s="280"/>
      <c r="G285" s="50" t="str">
        <f t="shared" si="24"/>
        <v>ФДМ</v>
      </c>
      <c r="H285" s="49" t="str">
        <f t="shared" si="25"/>
        <v>ФДМ</v>
      </c>
      <c r="I285" s="49" t="str">
        <f t="shared" si="26"/>
        <v>ЗЕСТ Экспресс</v>
      </c>
      <c r="J285" s="52" t="str">
        <f t="shared" si="27"/>
        <v>КурьерСервисЭкспресс</v>
      </c>
      <c r="K285" s="53">
        <f t="shared" si="28"/>
        <v>718</v>
      </c>
      <c r="L285" s="48">
        <f t="shared" si="29"/>
        <v>825</v>
      </c>
      <c r="M285" s="48">
        <f t="shared" si="30"/>
        <v>881</v>
      </c>
      <c r="N285" s="54">
        <f t="shared" si="31"/>
        <v>865.2</v>
      </c>
      <c r="O285" s="159">
        <v>1000000</v>
      </c>
      <c r="P285" s="159">
        <v>1000000</v>
      </c>
      <c r="Q285" s="137">
        <v>881</v>
      </c>
      <c r="R285" s="138">
        <v>881</v>
      </c>
      <c r="S285" s="136">
        <v>1086.3</v>
      </c>
      <c r="T285" s="137">
        <v>865.2</v>
      </c>
      <c r="U285" s="137">
        <v>1086.3</v>
      </c>
      <c r="V285" s="138">
        <v>865.2</v>
      </c>
      <c r="W285" s="136">
        <v>718</v>
      </c>
      <c r="X285" s="137">
        <v>825</v>
      </c>
      <c r="Y285" s="159">
        <v>1000000</v>
      </c>
      <c r="Z285" s="159">
        <v>1000000</v>
      </c>
      <c r="AA285" s="72">
        <v>0.2</v>
      </c>
      <c r="AB285" s="119">
        <v>0.15</v>
      </c>
      <c r="AC285" s="263"/>
      <c r="AD285" s="260"/>
      <c r="AE285" s="277"/>
      <c r="AF285" s="277"/>
      <c r="AG285" s="277"/>
      <c r="AH285" s="277"/>
      <c r="AI285" s="277"/>
      <c r="AJ285" s="277"/>
      <c r="AK285" s="277"/>
      <c r="AL285" s="277"/>
      <c r="AM285" s="277"/>
      <c r="AN285" s="280"/>
      <c r="AO285" s="274"/>
      <c r="AP285" s="277"/>
      <c r="AQ285" s="277"/>
      <c r="AR285" s="277"/>
    </row>
    <row r="286" spans="1:44" s="16" customFormat="1" ht="26.4" customHeight="1" x14ac:dyDescent="0.25">
      <c r="A286" s="187"/>
      <c r="B286" s="24" t="s">
        <v>51</v>
      </c>
      <c r="C286" s="274"/>
      <c r="D286" s="277"/>
      <c r="E286" s="277"/>
      <c r="F286" s="280"/>
      <c r="G286" s="50" t="str">
        <f t="shared" si="24"/>
        <v>ФДМ</v>
      </c>
      <c r="H286" s="49" t="str">
        <f t="shared" si="25"/>
        <v>ФДМ</v>
      </c>
      <c r="I286" s="49" t="str">
        <f t="shared" si="26"/>
        <v>ЗЕСТ Экспресс</v>
      </c>
      <c r="J286" s="52" t="str">
        <f t="shared" si="27"/>
        <v>ЗЕСТ Экспресс</v>
      </c>
      <c r="K286" s="53">
        <f t="shared" si="28"/>
        <v>853</v>
      </c>
      <c r="L286" s="48">
        <f t="shared" si="29"/>
        <v>980</v>
      </c>
      <c r="M286" s="48">
        <f t="shared" si="30"/>
        <v>1004</v>
      </c>
      <c r="N286" s="54">
        <f t="shared" si="31"/>
        <v>1004</v>
      </c>
      <c r="O286" s="159">
        <v>1000000</v>
      </c>
      <c r="P286" s="159">
        <v>1000000</v>
      </c>
      <c r="Q286" s="137">
        <v>1004</v>
      </c>
      <c r="R286" s="138">
        <v>1004</v>
      </c>
      <c r="S286" s="136">
        <v>1347.3</v>
      </c>
      <c r="T286" s="137">
        <v>1068.2</v>
      </c>
      <c r="U286" s="137">
        <v>1347.3</v>
      </c>
      <c r="V286" s="138">
        <v>1068.2</v>
      </c>
      <c r="W286" s="136">
        <v>853</v>
      </c>
      <c r="X286" s="137">
        <v>980</v>
      </c>
      <c r="Y286" s="159">
        <v>1000000</v>
      </c>
      <c r="Z286" s="159">
        <v>1000000</v>
      </c>
      <c r="AA286" s="72">
        <v>0.2</v>
      </c>
      <c r="AB286" s="119">
        <v>0.1</v>
      </c>
      <c r="AC286" s="263"/>
      <c r="AD286" s="260"/>
      <c r="AE286" s="277"/>
      <c r="AF286" s="277"/>
      <c r="AG286" s="277"/>
      <c r="AH286" s="277"/>
      <c r="AI286" s="277"/>
      <c r="AJ286" s="277"/>
      <c r="AK286" s="277"/>
      <c r="AL286" s="277"/>
      <c r="AM286" s="277"/>
      <c r="AN286" s="280"/>
      <c r="AO286" s="274"/>
      <c r="AP286" s="277"/>
      <c r="AQ286" s="277"/>
      <c r="AR286" s="277"/>
    </row>
    <row r="287" spans="1:44" s="16" customFormat="1" ht="27.6" customHeight="1" x14ac:dyDescent="0.25">
      <c r="A287" s="187"/>
      <c r="B287" s="24" t="s">
        <v>52</v>
      </c>
      <c r="C287" s="274"/>
      <c r="D287" s="277"/>
      <c r="E287" s="277"/>
      <c r="F287" s="280"/>
      <c r="G287" s="50" t="str">
        <f t="shared" si="24"/>
        <v>КурьерСервисЭкспресс</v>
      </c>
      <c r="H287" s="49" t="str">
        <f t="shared" si="25"/>
        <v>ФДМ</v>
      </c>
      <c r="I287" s="49" t="str">
        <f t="shared" si="26"/>
        <v>ЗЕСТ Экспресс</v>
      </c>
      <c r="J287" s="52" t="str">
        <f t="shared" si="27"/>
        <v>ЗЕСТ Экспресс</v>
      </c>
      <c r="K287" s="53">
        <f t="shared" si="28"/>
        <v>850.5</v>
      </c>
      <c r="L287" s="48">
        <f t="shared" si="29"/>
        <v>1135</v>
      </c>
      <c r="M287" s="48">
        <f t="shared" si="30"/>
        <v>1112</v>
      </c>
      <c r="N287" s="54">
        <f t="shared" si="31"/>
        <v>1112</v>
      </c>
      <c r="O287" s="159">
        <v>1000000</v>
      </c>
      <c r="P287" s="159">
        <v>1000000</v>
      </c>
      <c r="Q287" s="137">
        <v>1112</v>
      </c>
      <c r="R287" s="138">
        <v>1112</v>
      </c>
      <c r="S287" s="136">
        <v>850.5</v>
      </c>
      <c r="T287" s="137">
        <v>1271.2</v>
      </c>
      <c r="U287" s="137">
        <v>1608.3</v>
      </c>
      <c r="V287" s="138">
        <v>1271.2</v>
      </c>
      <c r="W287" s="136">
        <v>988</v>
      </c>
      <c r="X287" s="137">
        <v>1135</v>
      </c>
      <c r="Y287" s="159">
        <v>1000000</v>
      </c>
      <c r="Z287" s="159">
        <v>1000000</v>
      </c>
      <c r="AA287" s="72">
        <v>0.15</v>
      </c>
      <c r="AB287" s="119">
        <v>0.05</v>
      </c>
      <c r="AC287" s="263"/>
      <c r="AD287" s="260"/>
      <c r="AE287" s="277"/>
      <c r="AF287" s="277"/>
      <c r="AG287" s="277"/>
      <c r="AH287" s="277"/>
      <c r="AI287" s="277"/>
      <c r="AJ287" s="277"/>
      <c r="AK287" s="277"/>
      <c r="AL287" s="277"/>
      <c r="AM287" s="277"/>
      <c r="AN287" s="280"/>
      <c r="AO287" s="274"/>
      <c r="AP287" s="277"/>
      <c r="AQ287" s="277"/>
      <c r="AR287" s="277"/>
    </row>
    <row r="288" spans="1:44" s="16" customFormat="1" ht="27.6" customHeight="1" x14ac:dyDescent="0.25">
      <c r="A288" s="187"/>
      <c r="B288" s="24" t="s">
        <v>53</v>
      </c>
      <c r="C288" s="274"/>
      <c r="D288" s="277"/>
      <c r="E288" s="277"/>
      <c r="F288" s="280"/>
      <c r="G288" s="50" t="str">
        <f t="shared" si="24"/>
        <v>КурьерСервисЭкспресс</v>
      </c>
      <c r="H288" s="49" t="str">
        <f t="shared" si="25"/>
        <v>ФДМ</v>
      </c>
      <c r="I288" s="49" t="str">
        <f t="shared" si="26"/>
        <v>ЗЕСТ Экспресс</v>
      </c>
      <c r="J288" s="52" t="str">
        <f t="shared" si="27"/>
        <v>ЗЕСТ Экспресс</v>
      </c>
      <c r="K288" s="53">
        <f t="shared" si="28"/>
        <v>850.5</v>
      </c>
      <c r="L288" s="48">
        <f t="shared" si="29"/>
        <v>1290</v>
      </c>
      <c r="M288" s="48">
        <f t="shared" si="30"/>
        <v>1225</v>
      </c>
      <c r="N288" s="54">
        <f t="shared" si="31"/>
        <v>1225</v>
      </c>
      <c r="O288" s="159">
        <v>1000000</v>
      </c>
      <c r="P288" s="159">
        <v>1000000</v>
      </c>
      <c r="Q288" s="137">
        <v>1225</v>
      </c>
      <c r="R288" s="138">
        <v>1225</v>
      </c>
      <c r="S288" s="136">
        <v>850.5</v>
      </c>
      <c r="T288" s="137">
        <v>1461.6000000000001</v>
      </c>
      <c r="U288" s="137">
        <v>1855.8</v>
      </c>
      <c r="V288" s="138">
        <v>1461.6000000000001</v>
      </c>
      <c r="W288" s="136">
        <v>1123</v>
      </c>
      <c r="X288" s="137">
        <v>1290</v>
      </c>
      <c r="Y288" s="159">
        <v>1000000</v>
      </c>
      <c r="Z288" s="159">
        <v>1000000</v>
      </c>
      <c r="AA288" s="72">
        <v>0.1</v>
      </c>
      <c r="AB288" s="119">
        <v>0.05</v>
      </c>
      <c r="AC288" s="263"/>
      <c r="AD288" s="260"/>
      <c r="AE288" s="277"/>
      <c r="AF288" s="277"/>
      <c r="AG288" s="277"/>
      <c r="AH288" s="277"/>
      <c r="AI288" s="277"/>
      <c r="AJ288" s="277"/>
      <c r="AK288" s="277"/>
      <c r="AL288" s="277"/>
      <c r="AM288" s="277"/>
      <c r="AN288" s="280"/>
      <c r="AO288" s="274"/>
      <c r="AP288" s="277"/>
      <c r="AQ288" s="277"/>
      <c r="AR288" s="277"/>
    </row>
    <row r="289" spans="1:44" s="16" customFormat="1" ht="42" customHeight="1" thickBot="1" x14ac:dyDescent="0.3">
      <c r="A289" s="217"/>
      <c r="B289" s="39" t="s">
        <v>54</v>
      </c>
      <c r="C289" s="287"/>
      <c r="D289" s="288"/>
      <c r="E289" s="288"/>
      <c r="F289" s="289"/>
      <c r="G289" s="128" t="str">
        <f t="shared" si="24"/>
        <v>ФДМ</v>
      </c>
      <c r="H289" s="58" t="str">
        <f t="shared" si="25"/>
        <v>ФДМ</v>
      </c>
      <c r="I289" s="51" t="str">
        <f t="shared" si="26"/>
        <v>ЗЕСТ Экспресс</v>
      </c>
      <c r="J289" s="59" t="str">
        <f t="shared" si="27"/>
        <v>ЗЕСТ Экспресс</v>
      </c>
      <c r="K289" s="55">
        <f t="shared" si="28"/>
        <v>27</v>
      </c>
      <c r="L289" s="56">
        <f t="shared" si="29"/>
        <v>31</v>
      </c>
      <c r="M289" s="56">
        <f t="shared" si="30"/>
        <v>16</v>
      </c>
      <c r="N289" s="57">
        <f t="shared" si="31"/>
        <v>16</v>
      </c>
      <c r="O289" s="159">
        <v>1000000</v>
      </c>
      <c r="P289" s="159">
        <v>1000000</v>
      </c>
      <c r="Q289" s="114">
        <v>16</v>
      </c>
      <c r="R289" s="139">
        <v>16</v>
      </c>
      <c r="S289" s="141">
        <v>46.800000000000004</v>
      </c>
      <c r="T289" s="114">
        <v>36.4</v>
      </c>
      <c r="U289" s="142">
        <v>46.800000000000004</v>
      </c>
      <c r="V289" s="115">
        <v>36.4</v>
      </c>
      <c r="W289" s="141">
        <v>27</v>
      </c>
      <c r="X289" s="142">
        <v>31</v>
      </c>
      <c r="Y289" s="164">
        <v>1000000</v>
      </c>
      <c r="Z289" s="159">
        <v>1000000</v>
      </c>
      <c r="AA289" s="145">
        <v>0.05</v>
      </c>
      <c r="AB289" s="146">
        <v>0.05</v>
      </c>
      <c r="AC289" s="290"/>
      <c r="AD289" s="291"/>
      <c r="AE289" s="288"/>
      <c r="AF289" s="288"/>
      <c r="AG289" s="288"/>
      <c r="AH289" s="288"/>
      <c r="AI289" s="288"/>
      <c r="AJ289" s="288"/>
      <c r="AK289" s="288"/>
      <c r="AL289" s="288"/>
      <c r="AM289" s="288"/>
      <c r="AN289" s="289"/>
      <c r="AO289" s="287"/>
      <c r="AP289" s="288"/>
      <c r="AQ289" s="288"/>
      <c r="AR289" s="288"/>
    </row>
    <row r="290" spans="1:44" x14ac:dyDescent="0.25">
      <c r="C290" s="42"/>
      <c r="E290" s="42"/>
      <c r="O290" s="143"/>
      <c r="P290" s="143"/>
      <c r="R290" s="144"/>
      <c r="S290" s="144"/>
      <c r="U290" s="144"/>
      <c r="W290" s="144"/>
      <c r="X290" s="144"/>
      <c r="Y290" s="144"/>
      <c r="Z290" s="144"/>
      <c r="AB290" s="144"/>
    </row>
  </sheetData>
  <mergeCells count="541">
    <mergeCell ref="AR280:AR289"/>
    <mergeCell ref="R3:S3"/>
    <mergeCell ref="P3:Q3"/>
    <mergeCell ref="S34:V34"/>
    <mergeCell ref="AL280:AL289"/>
    <mergeCell ref="AM280:AM289"/>
    <mergeCell ref="AN280:AN289"/>
    <mergeCell ref="AO280:AO289"/>
    <mergeCell ref="AP280:AP289"/>
    <mergeCell ref="AQ280:AQ289"/>
    <mergeCell ref="AF280:AF289"/>
    <mergeCell ref="AG280:AG289"/>
    <mergeCell ref="AH280:AH289"/>
    <mergeCell ref="AI280:AI289"/>
    <mergeCell ref="AJ280:AJ289"/>
    <mergeCell ref="AK280:AK289"/>
    <mergeCell ref="AQ269:AQ278"/>
    <mergeCell ref="AR269:AR278"/>
    <mergeCell ref="AL269:AL278"/>
    <mergeCell ref="AM269:AM278"/>
    <mergeCell ref="AN269:AN278"/>
    <mergeCell ref="AO269:AO278"/>
    <mergeCell ref="AP269:AP278"/>
    <mergeCell ref="AP258:AP267"/>
    <mergeCell ref="A280:A289"/>
    <mergeCell ref="C280:C289"/>
    <mergeCell ref="D280:D289"/>
    <mergeCell ref="E280:E289"/>
    <mergeCell ref="F280:F289"/>
    <mergeCell ref="AC280:AC289"/>
    <mergeCell ref="AD280:AD289"/>
    <mergeCell ref="AE280:AE289"/>
    <mergeCell ref="AK269:AK278"/>
    <mergeCell ref="AE269:AE278"/>
    <mergeCell ref="AF269:AF278"/>
    <mergeCell ref="AG269:AG278"/>
    <mergeCell ref="AH269:AH278"/>
    <mergeCell ref="AI269:AI278"/>
    <mergeCell ref="AJ269:AJ278"/>
    <mergeCell ref="A269:A278"/>
    <mergeCell ref="C269:C278"/>
    <mergeCell ref="D269:D278"/>
    <mergeCell ref="E269:E278"/>
    <mergeCell ref="F269:F278"/>
    <mergeCell ref="AC269:AC278"/>
    <mergeCell ref="AD269:AD278"/>
    <mergeCell ref="AD258:AD267"/>
    <mergeCell ref="AE258:AE267"/>
    <mergeCell ref="AF258:AF267"/>
    <mergeCell ref="AG258:AG267"/>
    <mergeCell ref="AH258:AH267"/>
    <mergeCell ref="AI258:AI267"/>
    <mergeCell ref="A258:A267"/>
    <mergeCell ref="C258:C267"/>
    <mergeCell ref="D258:D267"/>
    <mergeCell ref="E258:E267"/>
    <mergeCell ref="F258:F267"/>
    <mergeCell ref="AC258:AC267"/>
    <mergeCell ref="AQ247:AQ256"/>
    <mergeCell ref="AR247:AR256"/>
    <mergeCell ref="AG247:AG256"/>
    <mergeCell ref="AH247:AH256"/>
    <mergeCell ref="AI247:AI256"/>
    <mergeCell ref="AJ247:AJ256"/>
    <mergeCell ref="AK247:AK256"/>
    <mergeCell ref="AL247:AL256"/>
    <mergeCell ref="AJ258:AJ267"/>
    <mergeCell ref="AK258:AK267"/>
    <mergeCell ref="A247:A256"/>
    <mergeCell ref="C247:C256"/>
    <mergeCell ref="D247:D256"/>
    <mergeCell ref="E247:E256"/>
    <mergeCell ref="F247:F256"/>
    <mergeCell ref="AC247:AC256"/>
    <mergeCell ref="AD247:AD256"/>
    <mergeCell ref="AE247:AE256"/>
    <mergeCell ref="AF247:AF256"/>
    <mergeCell ref="AK236:AK245"/>
    <mergeCell ref="AL225:AL234"/>
    <mergeCell ref="AM225:AM234"/>
    <mergeCell ref="AN225:AN234"/>
    <mergeCell ref="AO225:AO234"/>
    <mergeCell ref="AP225:AP234"/>
    <mergeCell ref="AK225:AK234"/>
    <mergeCell ref="AQ258:AQ267"/>
    <mergeCell ref="AR258:AR267"/>
    <mergeCell ref="AL258:AL267"/>
    <mergeCell ref="AM258:AM267"/>
    <mergeCell ref="AN258:AN267"/>
    <mergeCell ref="AO258:AO267"/>
    <mergeCell ref="AR236:AR245"/>
    <mergeCell ref="AL236:AL245"/>
    <mergeCell ref="AM236:AM245"/>
    <mergeCell ref="AN236:AN245"/>
    <mergeCell ref="AO236:AO245"/>
    <mergeCell ref="AP236:AP245"/>
    <mergeCell ref="AQ236:AQ245"/>
    <mergeCell ref="AM247:AM256"/>
    <mergeCell ref="AN247:AN256"/>
    <mergeCell ref="AO247:AO256"/>
    <mergeCell ref="AP247:AP256"/>
    <mergeCell ref="AE225:AE234"/>
    <mergeCell ref="AF225:AF234"/>
    <mergeCell ref="AG225:AG234"/>
    <mergeCell ref="AH225:AH234"/>
    <mergeCell ref="AI225:AI234"/>
    <mergeCell ref="AJ225:AJ234"/>
    <mergeCell ref="A236:A245"/>
    <mergeCell ref="C236:C245"/>
    <mergeCell ref="D236:D245"/>
    <mergeCell ref="E236:E245"/>
    <mergeCell ref="F236:F245"/>
    <mergeCell ref="AC236:AC245"/>
    <mergeCell ref="AD236:AD245"/>
    <mergeCell ref="AE236:AE245"/>
    <mergeCell ref="AH236:AH245"/>
    <mergeCell ref="AI236:AI245"/>
    <mergeCell ref="AJ236:AJ245"/>
    <mergeCell ref="AF236:AF245"/>
    <mergeCell ref="AG236:AG245"/>
    <mergeCell ref="AR214:AR223"/>
    <mergeCell ref="A225:A234"/>
    <mergeCell ref="C225:C234"/>
    <mergeCell ref="D225:D234"/>
    <mergeCell ref="E225:E234"/>
    <mergeCell ref="F225:F234"/>
    <mergeCell ref="AC225:AC234"/>
    <mergeCell ref="AD225:AD234"/>
    <mergeCell ref="AJ214:AJ223"/>
    <mergeCell ref="AK214:AK223"/>
    <mergeCell ref="AL214:AL223"/>
    <mergeCell ref="AM214:AM223"/>
    <mergeCell ref="AN214:AN223"/>
    <mergeCell ref="AO214:AO223"/>
    <mergeCell ref="AD214:AD223"/>
    <mergeCell ref="AE214:AE223"/>
    <mergeCell ref="AF214:AF223"/>
    <mergeCell ref="AG214:AG223"/>
    <mergeCell ref="AH214:AH223"/>
    <mergeCell ref="AI214:AI223"/>
    <mergeCell ref="A214:A223"/>
    <mergeCell ref="C214:C223"/>
    <mergeCell ref="AQ225:AQ234"/>
    <mergeCell ref="AR225:AR234"/>
    <mergeCell ref="D214:D223"/>
    <mergeCell ref="E214:E223"/>
    <mergeCell ref="F214:F223"/>
    <mergeCell ref="AC214:AC223"/>
    <mergeCell ref="AM203:AM212"/>
    <mergeCell ref="AN203:AN212"/>
    <mergeCell ref="AO203:AO212"/>
    <mergeCell ref="AP203:AP212"/>
    <mergeCell ref="AQ203:AQ212"/>
    <mergeCell ref="AP214:AP223"/>
    <mergeCell ref="AQ214:AQ223"/>
    <mergeCell ref="AR203:AR212"/>
    <mergeCell ref="AG203:AG212"/>
    <mergeCell ref="AH203:AH212"/>
    <mergeCell ref="AI203:AI212"/>
    <mergeCell ref="AJ203:AJ212"/>
    <mergeCell ref="AK203:AK212"/>
    <mergeCell ref="AL203:AL212"/>
    <mergeCell ref="AR192:AR201"/>
    <mergeCell ref="A203:A212"/>
    <mergeCell ref="C203:C212"/>
    <mergeCell ref="D203:D212"/>
    <mergeCell ref="E203:E212"/>
    <mergeCell ref="F203:F212"/>
    <mergeCell ref="AC203:AC212"/>
    <mergeCell ref="AD203:AD212"/>
    <mergeCell ref="AE203:AE212"/>
    <mergeCell ref="AF203:AF212"/>
    <mergeCell ref="AL192:AL201"/>
    <mergeCell ref="AM192:AM201"/>
    <mergeCell ref="AN192:AN201"/>
    <mergeCell ref="AO192:AO201"/>
    <mergeCell ref="AP192:AP201"/>
    <mergeCell ref="AQ192:AQ201"/>
    <mergeCell ref="AF192:AF201"/>
    <mergeCell ref="AG192:AG201"/>
    <mergeCell ref="AH192:AH201"/>
    <mergeCell ref="AI192:AI201"/>
    <mergeCell ref="AJ192:AJ201"/>
    <mergeCell ref="AK192:AK201"/>
    <mergeCell ref="AQ181:AQ190"/>
    <mergeCell ref="AR181:AR190"/>
    <mergeCell ref="A192:A201"/>
    <mergeCell ref="C192:C201"/>
    <mergeCell ref="D192:D201"/>
    <mergeCell ref="E192:E201"/>
    <mergeCell ref="F192:F201"/>
    <mergeCell ref="AC192:AC201"/>
    <mergeCell ref="AD192:AD201"/>
    <mergeCell ref="AE192:AE201"/>
    <mergeCell ref="AK181:AK190"/>
    <mergeCell ref="AL181:AL190"/>
    <mergeCell ref="AM181:AM190"/>
    <mergeCell ref="AN181:AN190"/>
    <mergeCell ref="AO181:AO190"/>
    <mergeCell ref="AP181:AP190"/>
    <mergeCell ref="AE181:AE190"/>
    <mergeCell ref="AF181:AF190"/>
    <mergeCell ref="AG181:AG190"/>
    <mergeCell ref="AH181:AH190"/>
    <mergeCell ref="AI181:AI190"/>
    <mergeCell ref="AJ181:AJ190"/>
    <mergeCell ref="AP170:AP179"/>
    <mergeCell ref="AQ170:AQ179"/>
    <mergeCell ref="AR170:AR179"/>
    <mergeCell ref="A181:A190"/>
    <mergeCell ref="C181:C190"/>
    <mergeCell ref="D181:D190"/>
    <mergeCell ref="E181:E190"/>
    <mergeCell ref="F181:F190"/>
    <mergeCell ref="AC181:AC190"/>
    <mergeCell ref="AD181:AD190"/>
    <mergeCell ref="AJ170:AJ179"/>
    <mergeCell ref="AK170:AK179"/>
    <mergeCell ref="AL170:AL179"/>
    <mergeCell ref="AM170:AM179"/>
    <mergeCell ref="AN170:AN179"/>
    <mergeCell ref="AO170:AO179"/>
    <mergeCell ref="AD170:AD179"/>
    <mergeCell ref="AE170:AE179"/>
    <mergeCell ref="AF170:AF179"/>
    <mergeCell ref="AG170:AG179"/>
    <mergeCell ref="AH170:AH179"/>
    <mergeCell ref="AI170:AI179"/>
    <mergeCell ref="A170:A179"/>
    <mergeCell ref="C170:C179"/>
    <mergeCell ref="D170:D179"/>
    <mergeCell ref="E170:E179"/>
    <mergeCell ref="F170:F179"/>
    <mergeCell ref="AC170:AC179"/>
    <mergeCell ref="AM159:AM168"/>
    <mergeCell ref="AN159:AN168"/>
    <mergeCell ref="A159:A168"/>
    <mergeCell ref="C159:C168"/>
    <mergeCell ref="D159:D168"/>
    <mergeCell ref="E159:E168"/>
    <mergeCell ref="F159:F168"/>
    <mergeCell ref="AC159:AC168"/>
    <mergeCell ref="AD159:AD168"/>
    <mergeCell ref="AE159:AE168"/>
    <mergeCell ref="AF159:AF168"/>
    <mergeCell ref="AO159:AO168"/>
    <mergeCell ref="AP159:AP168"/>
    <mergeCell ref="AQ159:AQ168"/>
    <mergeCell ref="AR159:AR168"/>
    <mergeCell ref="AG159:AG168"/>
    <mergeCell ref="AH159:AH168"/>
    <mergeCell ref="AI159:AI168"/>
    <mergeCell ref="AJ159:AJ168"/>
    <mergeCell ref="AK159:AK168"/>
    <mergeCell ref="AL159:AL168"/>
    <mergeCell ref="AM148:AM157"/>
    <mergeCell ref="AN148:AN157"/>
    <mergeCell ref="AO148:AO157"/>
    <mergeCell ref="AP148:AP157"/>
    <mergeCell ref="AQ148:AQ157"/>
    <mergeCell ref="AF148:AF157"/>
    <mergeCell ref="AG148:AG157"/>
    <mergeCell ref="AH148:AH157"/>
    <mergeCell ref="AI148:AI157"/>
    <mergeCell ref="AJ148:AJ157"/>
    <mergeCell ref="AK148:AK157"/>
    <mergeCell ref="AQ137:AQ146"/>
    <mergeCell ref="AR137:AR146"/>
    <mergeCell ref="A148:A157"/>
    <mergeCell ref="C148:C157"/>
    <mergeCell ref="D148:D157"/>
    <mergeCell ref="E148:E157"/>
    <mergeCell ref="F148:F157"/>
    <mergeCell ref="AC148:AC157"/>
    <mergeCell ref="AD148:AD157"/>
    <mergeCell ref="AE148:AE157"/>
    <mergeCell ref="AK137:AK146"/>
    <mergeCell ref="AL137:AL146"/>
    <mergeCell ref="AM137:AM146"/>
    <mergeCell ref="AN137:AN146"/>
    <mergeCell ref="AO137:AO146"/>
    <mergeCell ref="AP137:AP146"/>
    <mergeCell ref="AE137:AE146"/>
    <mergeCell ref="AF137:AF146"/>
    <mergeCell ref="AG137:AG146"/>
    <mergeCell ref="AH137:AH146"/>
    <mergeCell ref="AI137:AI146"/>
    <mergeCell ref="AJ137:AJ146"/>
    <mergeCell ref="AR148:AR157"/>
    <mergeCell ref="AL148:AL157"/>
    <mergeCell ref="A137:A146"/>
    <mergeCell ref="C137:C146"/>
    <mergeCell ref="D137:D146"/>
    <mergeCell ref="E137:E146"/>
    <mergeCell ref="F137:F146"/>
    <mergeCell ref="AC137:AC146"/>
    <mergeCell ref="AD137:AD146"/>
    <mergeCell ref="AJ126:AJ135"/>
    <mergeCell ref="AK126:AK135"/>
    <mergeCell ref="AD126:AD135"/>
    <mergeCell ref="AE126:AE135"/>
    <mergeCell ref="AF126:AF135"/>
    <mergeCell ref="AG126:AG135"/>
    <mergeCell ref="AH126:AH135"/>
    <mergeCell ref="AI126:AI135"/>
    <mergeCell ref="A126:A135"/>
    <mergeCell ref="C126:C135"/>
    <mergeCell ref="D126:D135"/>
    <mergeCell ref="E126:E135"/>
    <mergeCell ref="F126:F135"/>
    <mergeCell ref="AC126:AC135"/>
    <mergeCell ref="AN114:AN124"/>
    <mergeCell ref="AO114:AO124"/>
    <mergeCell ref="AP114:AP124"/>
    <mergeCell ref="AQ114:AQ124"/>
    <mergeCell ref="AR114:AR124"/>
    <mergeCell ref="AP126:AP135"/>
    <mergeCell ref="AQ126:AQ135"/>
    <mergeCell ref="AR126:AR135"/>
    <mergeCell ref="AL126:AL135"/>
    <mergeCell ref="AM126:AM135"/>
    <mergeCell ref="AN126:AN135"/>
    <mergeCell ref="AO126:AO135"/>
    <mergeCell ref="A115:A124"/>
    <mergeCell ref="AH114:AH124"/>
    <mergeCell ref="AI114:AI124"/>
    <mergeCell ref="AJ114:AJ124"/>
    <mergeCell ref="AK114:AK124"/>
    <mergeCell ref="AL114:AL124"/>
    <mergeCell ref="AM114:AM124"/>
    <mergeCell ref="AR104:AR113"/>
    <mergeCell ref="C114:C124"/>
    <mergeCell ref="D114:D124"/>
    <mergeCell ref="E114:E124"/>
    <mergeCell ref="F114:F124"/>
    <mergeCell ref="AC114:AC124"/>
    <mergeCell ref="AD114:AD124"/>
    <mergeCell ref="AE114:AE124"/>
    <mergeCell ref="AF114:AF124"/>
    <mergeCell ref="AG114:AG124"/>
    <mergeCell ref="AL104:AL113"/>
    <mergeCell ref="AM104:AM113"/>
    <mergeCell ref="AN104:AN113"/>
    <mergeCell ref="AO104:AO113"/>
    <mergeCell ref="AP104:AP113"/>
    <mergeCell ref="AQ104:AQ113"/>
    <mergeCell ref="AF104:AF113"/>
    <mergeCell ref="AG104:AG113"/>
    <mergeCell ref="AH104:AH113"/>
    <mergeCell ref="AI104:AI113"/>
    <mergeCell ref="AJ104:AJ113"/>
    <mergeCell ref="AK104:AK113"/>
    <mergeCell ref="AQ93:AQ102"/>
    <mergeCell ref="AR93:AR102"/>
    <mergeCell ref="A104:A113"/>
    <mergeCell ref="C104:C113"/>
    <mergeCell ref="D104:D113"/>
    <mergeCell ref="E104:E113"/>
    <mergeCell ref="F104:F113"/>
    <mergeCell ref="AC104:AC113"/>
    <mergeCell ref="AD104:AD113"/>
    <mergeCell ref="AE104:AE113"/>
    <mergeCell ref="AK93:AK102"/>
    <mergeCell ref="AL93:AL102"/>
    <mergeCell ref="AM93:AM102"/>
    <mergeCell ref="AN93:AN102"/>
    <mergeCell ref="AO93:AO102"/>
    <mergeCell ref="AP93:AP102"/>
    <mergeCell ref="AE93:AE102"/>
    <mergeCell ref="AF93:AF102"/>
    <mergeCell ref="AG93:AG102"/>
    <mergeCell ref="AH93:AH102"/>
    <mergeCell ref="AI93:AI102"/>
    <mergeCell ref="AJ93:AJ102"/>
    <mergeCell ref="AP82:AP91"/>
    <mergeCell ref="AQ82:AQ91"/>
    <mergeCell ref="AR82:AR91"/>
    <mergeCell ref="A93:A102"/>
    <mergeCell ref="C93:C102"/>
    <mergeCell ref="D93:D102"/>
    <mergeCell ref="E93:E102"/>
    <mergeCell ref="F93:F102"/>
    <mergeCell ref="AC93:AC102"/>
    <mergeCell ref="AD93:AD102"/>
    <mergeCell ref="AJ82:AJ91"/>
    <mergeCell ref="AK82:AK91"/>
    <mergeCell ref="AL82:AL91"/>
    <mergeCell ref="AM82:AM91"/>
    <mergeCell ref="AN82:AN91"/>
    <mergeCell ref="AO82:AO91"/>
    <mergeCell ref="AD82:AD91"/>
    <mergeCell ref="AE82:AE91"/>
    <mergeCell ref="AF82:AF91"/>
    <mergeCell ref="AG82:AG91"/>
    <mergeCell ref="AH82:AH91"/>
    <mergeCell ref="AI82:AI91"/>
    <mergeCell ref="A82:A91"/>
    <mergeCell ref="C82:C91"/>
    <mergeCell ref="D82:D91"/>
    <mergeCell ref="E82:E91"/>
    <mergeCell ref="F82:F91"/>
    <mergeCell ref="AC82:AC91"/>
    <mergeCell ref="AN70:AN80"/>
    <mergeCell ref="AO70:AO80"/>
    <mergeCell ref="AP70:AP80"/>
    <mergeCell ref="AQ70:AQ80"/>
    <mergeCell ref="AR70:AR80"/>
    <mergeCell ref="A71:A80"/>
    <mergeCell ref="AH70:AH80"/>
    <mergeCell ref="AI70:AI80"/>
    <mergeCell ref="AJ70:AJ80"/>
    <mergeCell ref="AK70:AK80"/>
    <mergeCell ref="AL70:AL80"/>
    <mergeCell ref="AM70:AM80"/>
    <mergeCell ref="C70:C80"/>
    <mergeCell ref="D70:D80"/>
    <mergeCell ref="E70:E80"/>
    <mergeCell ref="F70:F80"/>
    <mergeCell ref="AC70:AC80"/>
    <mergeCell ref="AD70:AD80"/>
    <mergeCell ref="AE70:AE80"/>
    <mergeCell ref="AF70:AF80"/>
    <mergeCell ref="AG70:AG80"/>
    <mergeCell ref="AM60:AM69"/>
    <mergeCell ref="AN60:AN69"/>
    <mergeCell ref="AO60:AO69"/>
    <mergeCell ref="AP60:AP69"/>
    <mergeCell ref="AQ60:AQ69"/>
    <mergeCell ref="AF60:AF69"/>
    <mergeCell ref="AG60:AG69"/>
    <mergeCell ref="AH60:AH69"/>
    <mergeCell ref="AI60:AI69"/>
    <mergeCell ref="AJ60:AJ69"/>
    <mergeCell ref="AK60:AK69"/>
    <mergeCell ref="AQ49:AQ58"/>
    <mergeCell ref="AR49:AR58"/>
    <mergeCell ref="A60:A69"/>
    <mergeCell ref="C60:C69"/>
    <mergeCell ref="D60:D69"/>
    <mergeCell ref="E60:E69"/>
    <mergeCell ref="F60:F69"/>
    <mergeCell ref="AC60:AC69"/>
    <mergeCell ref="AD60:AD69"/>
    <mergeCell ref="AE60:AE69"/>
    <mergeCell ref="AK49:AK58"/>
    <mergeCell ref="AL49:AL58"/>
    <mergeCell ref="AM49:AM58"/>
    <mergeCell ref="AN49:AN58"/>
    <mergeCell ref="AO49:AO58"/>
    <mergeCell ref="AP49:AP58"/>
    <mergeCell ref="AE49:AE58"/>
    <mergeCell ref="AF49:AF58"/>
    <mergeCell ref="AG49:AG58"/>
    <mergeCell ref="AH49:AH58"/>
    <mergeCell ref="AI49:AI58"/>
    <mergeCell ref="AJ49:AJ58"/>
    <mergeCell ref="AR60:AR69"/>
    <mergeCell ref="AL60:AL69"/>
    <mergeCell ref="AL38:AL47"/>
    <mergeCell ref="AM38:AM47"/>
    <mergeCell ref="AN38:AN47"/>
    <mergeCell ref="AO38:AO47"/>
    <mergeCell ref="AD38:AD47"/>
    <mergeCell ref="AE38:AE47"/>
    <mergeCell ref="AF38:AF47"/>
    <mergeCell ref="AG38:AG47"/>
    <mergeCell ref="AH38:AH47"/>
    <mergeCell ref="AI38:AI47"/>
    <mergeCell ref="A49:A58"/>
    <mergeCell ref="C49:C58"/>
    <mergeCell ref="D49:D58"/>
    <mergeCell ref="E49:E58"/>
    <mergeCell ref="F49:F58"/>
    <mergeCell ref="AC49:AC58"/>
    <mergeCell ref="AD49:AD58"/>
    <mergeCell ref="AJ38:AJ47"/>
    <mergeCell ref="AK38:AK47"/>
    <mergeCell ref="AQ36:AR36"/>
    <mergeCell ref="A38:A47"/>
    <mergeCell ref="C38:C47"/>
    <mergeCell ref="D38:D47"/>
    <mergeCell ref="E38:E47"/>
    <mergeCell ref="F38:F47"/>
    <mergeCell ref="AC38:AC47"/>
    <mergeCell ref="W36:X36"/>
    <mergeCell ref="Y36:Z36"/>
    <mergeCell ref="AC36:AD36"/>
    <mergeCell ref="AE36:AF36"/>
    <mergeCell ref="AG36:AH36"/>
    <mergeCell ref="AI36:AJ36"/>
    <mergeCell ref="K36:L36"/>
    <mergeCell ref="M36:N36"/>
    <mergeCell ref="O36:P36"/>
    <mergeCell ref="Q36:R36"/>
    <mergeCell ref="S36:T36"/>
    <mergeCell ref="U36:V36"/>
    <mergeCell ref="A36:A37"/>
    <mergeCell ref="B36:B37"/>
    <mergeCell ref="AP38:AP47"/>
    <mergeCell ref="AQ38:AQ47"/>
    <mergeCell ref="AR38:AR47"/>
    <mergeCell ref="C36:D36"/>
    <mergeCell ref="E36:F36"/>
    <mergeCell ref="G36:H36"/>
    <mergeCell ref="I36:J36"/>
    <mergeCell ref="AG35:AH35"/>
    <mergeCell ref="AI35:AJ35"/>
    <mergeCell ref="AK35:AL35"/>
    <mergeCell ref="AM35:AN35"/>
    <mergeCell ref="AO35:AP35"/>
    <mergeCell ref="AK36:AL36"/>
    <mergeCell ref="AM36:AN36"/>
    <mergeCell ref="AO36:AP36"/>
    <mergeCell ref="AQ35:AR35"/>
    <mergeCell ref="K35:L35"/>
    <mergeCell ref="M35:N35"/>
    <mergeCell ref="O35:P35"/>
    <mergeCell ref="Q35:R35"/>
    <mergeCell ref="S35:T35"/>
    <mergeCell ref="U35:V35"/>
    <mergeCell ref="W34:Z34"/>
    <mergeCell ref="AA34:AB35"/>
    <mergeCell ref="AC34:AF34"/>
    <mergeCell ref="AG34:AJ34"/>
    <mergeCell ref="AK34:AN34"/>
    <mergeCell ref="AO34:AR34"/>
    <mergeCell ref="W35:X35"/>
    <mergeCell ref="Y35:Z35"/>
    <mergeCell ref="AC35:AD35"/>
    <mergeCell ref="AE35:AF35"/>
    <mergeCell ref="B3:C3"/>
    <mergeCell ref="D3:E3"/>
    <mergeCell ref="A34:B35"/>
    <mergeCell ref="C34:F34"/>
    <mergeCell ref="G34:J34"/>
    <mergeCell ref="K34:N34"/>
    <mergeCell ref="O34:R34"/>
    <mergeCell ref="C35:D35"/>
    <mergeCell ref="E35:F35"/>
    <mergeCell ref="G35:H35"/>
    <mergeCell ref="I35:J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 new</vt:lpstr>
      <vt:lpstr>old</vt:lpstr>
      <vt:lpstr>Резервные поставщики</vt:lpstr>
      <vt:lpstr>'Итог new'!_ftnref5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smakova_yuv</dc:creator>
  <cp:lastModifiedBy>Сидорец Анастасия Михайловна</cp:lastModifiedBy>
  <cp:lastPrinted>2017-10-17T15:51:02Z</cp:lastPrinted>
  <dcterms:created xsi:type="dcterms:W3CDTF">2014-10-03T04:23:11Z</dcterms:created>
  <dcterms:modified xsi:type="dcterms:W3CDTF">2017-12-01T13:40:01Z</dcterms:modified>
</cp:coreProperties>
</file>